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P.KABUL\"/>
    </mc:Choice>
  </mc:AlternateContent>
  <xr:revisionPtr revIDLastSave="0" documentId="13_ncr:1_{C5F8BE32-02AC-4AC3-855F-C8BB7A8D87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aksi 2024" sheetId="7" r:id="rId1"/>
    <sheet name="Renaksi 2023" sheetId="5" state="hidden" r:id="rId2"/>
    <sheet name="Renaksi 2022" sheetId="3" state="hidden" r:id="rId3"/>
    <sheet name="Renaksi 2021" sheetId="2" state="hidden" r:id="rId4"/>
  </sheets>
  <definedNames>
    <definedName name="_xlnm.Print_Area" localSheetId="0">'Renaksi 2024'!$A$1:$Y$45</definedName>
    <definedName name="_xlnm.Print_Titles" localSheetId="1">'Renaksi 2023'!$4:$7</definedName>
    <definedName name="_xlnm.Print_Titles" localSheetId="0">'Renaksi 2024'!$4:$7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  <c r="E11" i="7"/>
  <c r="D11" i="7"/>
  <c r="C11" i="7"/>
  <c r="F17" i="7"/>
  <c r="E17" i="7"/>
  <c r="D17" i="7"/>
  <c r="C17" i="7"/>
  <c r="F19" i="7"/>
  <c r="E19" i="7"/>
  <c r="D19" i="7"/>
  <c r="C19" i="7"/>
  <c r="K45" i="7" l="1"/>
  <c r="K50" i="5"/>
  <c r="K52" i="3"/>
  <c r="K51" i="2" l="1"/>
</calcChain>
</file>

<file path=xl/sharedStrings.xml><?xml version="1.0" encoding="utf-8"?>
<sst xmlns="http://schemas.openxmlformats.org/spreadsheetml/2006/main" count="595" uniqueCount="264">
  <si>
    <t>NO</t>
  </si>
  <si>
    <t>I</t>
  </si>
  <si>
    <t>II</t>
  </si>
  <si>
    <t>III</t>
  </si>
  <si>
    <t>IV</t>
  </si>
  <si>
    <t>TARGET KEGIATAN</t>
  </si>
  <si>
    <t>RENCANA AKSI</t>
  </si>
  <si>
    <t>PENANGGUNGJAWAB</t>
  </si>
  <si>
    <t>JADWAL KEGIATAN</t>
  </si>
  <si>
    <t>KETERANGAN</t>
  </si>
  <si>
    <t>PROGRAM dan KEGIATAN</t>
  </si>
  <si>
    <t xml:space="preserve">SASARAN </t>
  </si>
  <si>
    <t>TARGET KINERJA SASARAN (MELIHAT DPA)</t>
  </si>
  <si>
    <t>INDIKATOR KEGIATAN</t>
  </si>
  <si>
    <t>ANGGARAN(Rp)</t>
  </si>
  <si>
    <t>BIDANG PENANAMAN MODAL</t>
  </si>
  <si>
    <t>Meningkatnya laju investasi</t>
  </si>
  <si>
    <t>Kasi Pengawasan dan Pengendalian Perizinan</t>
  </si>
  <si>
    <t>Meningkatnya kualitas pelayanan perizinan</t>
  </si>
  <si>
    <t>12 Bulan</t>
  </si>
  <si>
    <t>Terselesaikannya pengaduan dan gugatan di pengadilan</t>
  </si>
  <si>
    <t>1. Penetapan Kebijakan Daerah Mengenai Pemberian Fasilitas/Insentif dan Kemudahan Penanaman Modal</t>
  </si>
  <si>
    <t>Program Promosi Penanaman Modal</t>
  </si>
  <si>
    <t>Terpublikasinya informasi investasi di luar pameran</t>
  </si>
  <si>
    <t>Terselenggaranya matchmaking dan promosi &amp; investasi</t>
  </si>
  <si>
    <t>Pelayanan Perizinan dan non perizinan secara Terpadu Satu Pintu di bidang Penanaman Modal yang menjadi kewenangan daerah kab/kota</t>
  </si>
  <si>
    <t xml:space="preserve">Penyediaan Layanan Konsultasi dan Pengelolaan Pengaduan Masyarakat Terhadap Pelayanan Terpadu Perizinan dan Non Perizinan </t>
  </si>
  <si>
    <t>Koordinasi dan Sinkronisasi Pembinaan Pelaksanaan Penanaman Modal</t>
  </si>
  <si>
    <t>Terselenggaranya temu usaha dalam rangka Penanaman Modal di luar daerah Kab Temanggung dan dalam daerah berbasis potensi unggulan daerah</t>
  </si>
  <si>
    <t>Koordinasi dan Sinkronisasi Pengawasan Pelaksanaan Penanaman Modal</t>
  </si>
  <si>
    <t>Terlaksananya Sosialisasi Kebijakan Penanaman Modal Kepada Masyarakat Dan Dunia Usaha Dan Peraturan Perizinan</t>
  </si>
  <si>
    <t>Pelaksanaan Kegiatan Promosi Penanaman Modal Daerah Kabupaten/Kota</t>
  </si>
  <si>
    <t>4 Kegiatan</t>
  </si>
  <si>
    <t>Program Pelayanan Penanaman Modal</t>
  </si>
  <si>
    <t>Program Pengendalian Pelaksanaan Penanaman Modal</t>
  </si>
  <si>
    <t>2 Kegiatan</t>
  </si>
  <si>
    <t>Kasi Promosi dan Informasi PM</t>
  </si>
  <si>
    <t>Kasi Perizinan Berusaha</t>
  </si>
  <si>
    <t>Program Penunjang Urusan Pemerintahan Daerah</t>
  </si>
  <si>
    <t>Penyediaan Gaji dan Tunjangan ASN</t>
  </si>
  <si>
    <t>Terpenuhinya Penyediaan Gaji dan Tunjangan ASN</t>
  </si>
  <si>
    <t>Penyediaan Komponen Instalasi Listrik/Penerangan Bangunan Kantor</t>
  </si>
  <si>
    <t>Tersedianya alat penerangan listrik</t>
  </si>
  <si>
    <t>Penyediaan Bahan Logistik Kantor</t>
  </si>
  <si>
    <t>Tersedianya ATK</t>
  </si>
  <si>
    <t>Penyediaan Barang Cetakan dan Penggandaan</t>
  </si>
  <si>
    <t>Tercukupinya barang cetakan dan penggandaan</t>
  </si>
  <si>
    <t>Fasilitas Kunjungan Tamu</t>
  </si>
  <si>
    <t>Tercukupinya makan minum rapat, tamu dan harian pegawai</t>
  </si>
  <si>
    <t>Penyelenggaraan Rapat Koordinasi dan Konsultasi SKPD</t>
  </si>
  <si>
    <t>Terfasilitasinya perjalanan dinas luar daerah</t>
  </si>
  <si>
    <t>Penyediaan Jasa Surat Menyurat</t>
  </si>
  <si>
    <t>Terfasilitasinya perjalanan dinas dalam daerah</t>
  </si>
  <si>
    <t>Penyediaan Jasa Komunikasi, Sumber Daya Air dan Listrik</t>
  </si>
  <si>
    <t>Tersedianya Jasa Komunikasi, SDA, Listrik dan Internet</t>
  </si>
  <si>
    <t>Penyediaan Jasa Peralatan dan Perlengkapan Kantor</t>
  </si>
  <si>
    <t>Terbayarnya jasa servis Peralatan dan Perlengkapan Kantor</t>
  </si>
  <si>
    <t>Penyediaan Jasa Pelayanan Umum Kantor</t>
  </si>
  <si>
    <t>Terbayarnya honor Supporting Staff</t>
  </si>
  <si>
    <t>Tersedianya Jasa Kebersihan Kantor</t>
  </si>
  <si>
    <t>Terbayarnya Jasa Pengamanan Gedung/Kantor</t>
  </si>
  <si>
    <t>Penyediaan Jasa Pemeliharaan, Biaya Pemeliharaan, Pajak, dan Perizinan Kendaraan Dinas Operasional atau Lapangan</t>
  </si>
  <si>
    <t>Terbayarnya jasa servis kendaraan &amp; pembayaran pajak kendaraan</t>
  </si>
  <si>
    <t>Pemeliharaan/Rehabilitasi Gedung Kantor/Bangunan Lainnya</t>
  </si>
  <si>
    <t>Terpeliharanya gedung kantor</t>
  </si>
  <si>
    <t>Pemeliharaan/Rehabilitasi Sarana Prasarana Gedung Kantor/Bangunan Lainnya</t>
  </si>
  <si>
    <t>Terpeliharanya Peralatan gedung kantor</t>
  </si>
  <si>
    <t>Terpeliharanya Perlengkapan gedung kantor</t>
  </si>
  <si>
    <t>Pemeliharaan Barang Milik Daerah Penunjang Urusan Pemerintahan Daerah</t>
  </si>
  <si>
    <t>Penyediaan Jasa Penunjang Urusan Pemerintahan Daerah</t>
  </si>
  <si>
    <t>Administrasi Umum Perangkat Daerah</t>
  </si>
  <si>
    <t>14 Bulan</t>
  </si>
  <si>
    <t>Sekretaris</t>
  </si>
  <si>
    <t>RENCANA AKSI KINERJA SASARAN TAHUN 2021</t>
  </si>
  <si>
    <t>DINAS PENANAMAN MODAL KABUPATEN TEMANGGUNG</t>
  </si>
  <si>
    <t>Terselenggaranya Kegiatan Forum Investasi Berbasis Kewilayahan</t>
  </si>
  <si>
    <t>Terlaksananya percepatan Pelayanan Perizinan Satu Pintu</t>
  </si>
  <si>
    <t>Terlaksananya peningkatan kualitas pelayanan perizinan</t>
  </si>
  <si>
    <t>Terlaksananya pemenuhan sarana prasaran perizinan</t>
  </si>
  <si>
    <t>Terselenggaranya pelayanan perizinan satu pintu</t>
  </si>
  <si>
    <t>Pengadaan sarana dan prasarana perizinan</t>
  </si>
  <si>
    <t>Menerima aduan lewat sms gate way, web dan medsos DPM</t>
  </si>
  <si>
    <t>1. Sosialisasi Perizinan berusaha
2. Fasilitasi kemudahan perizinan berusaha</t>
  </si>
  <si>
    <t>1. Sosialisasi SLF (Sertifikat Laik Fungsi)
2. Sosialisasi Kebijakan PM</t>
  </si>
  <si>
    <t>Update info di website</t>
  </si>
  <si>
    <t>1. Forum investasi Temanggung
2. Mengikuti CJIBF (Central Java Investmen Businness Forum)</t>
  </si>
  <si>
    <t>1. Temu usaha dalam daerah
2. Temu usaha luar daerah (Jakarta)</t>
  </si>
  <si>
    <t>Pemantauan Penanaman Modal</t>
  </si>
  <si>
    <t>Pelayanan perizinan tertentu selesai satu jam</t>
  </si>
  <si>
    <t>Terlaksananya Pemantauan pelaksanaan Penanaman Modal</t>
  </si>
  <si>
    <t>Terlaksananya bimbingan teknis/Sosialisasi kemudahan berusaha</t>
  </si>
  <si>
    <t>9 Kegiatan</t>
  </si>
  <si>
    <t>Bimbingan teknis Penanaman Modal</t>
  </si>
  <si>
    <t>Pengawasan Penanaman Modal</t>
  </si>
  <si>
    <t>Terlaksananya pengawasan Penanaman Modal</t>
  </si>
  <si>
    <t>12 bulan</t>
  </si>
  <si>
    <t>11 bulan</t>
  </si>
  <si>
    <t>135 Pengusaha</t>
  </si>
  <si>
    <t>Mendukung terlaksananya kegiatan dinas secara menyeluruh</t>
  </si>
  <si>
    <t>Kasi Pengem-
bangan dan Pengendalian PM</t>
  </si>
  <si>
    <t>Kabid Pengem
bangan PM</t>
  </si>
  <si>
    <t>Program Pengem-
bangan Iklim Penanaman Modal</t>
  </si>
  <si>
    <t>8 Kegiatan</t>
  </si>
  <si>
    <t>Penetapan Kebijakan Daerah Mengenai Pemberian Fasilitas/Insentif dan Kemudahan Penanaman Modal</t>
  </si>
  <si>
    <t>Sub Koordinator Promosi dan Informasi Penanaman Modal</t>
  </si>
  <si>
    <t xml:space="preserve">
Sosialisasi Kebijakan PM</t>
  </si>
  <si>
    <t>Terselenggaranya promosi &amp; informasi investasi</t>
  </si>
  <si>
    <t xml:space="preserve"> Tersusunya Raperda Penanaman Modal</t>
  </si>
  <si>
    <t>2 Raperda</t>
  </si>
  <si>
    <t xml:space="preserve">2 Kegiatan </t>
  </si>
  <si>
    <t xml:space="preserve">Terselenggaranya Kegiatan Forum Investasi Berbasis Kewilayahan dan Produk Unggulan  </t>
  </si>
  <si>
    <t>Penyusunan Raperda Penanaman Modal</t>
  </si>
  <si>
    <t xml:space="preserve">Forum Investasi Berbasis Kewilayahan  </t>
  </si>
  <si>
    <t>Kabid Pengembangan Penanaman Modal</t>
  </si>
  <si>
    <t>12,5 %</t>
  </si>
  <si>
    <t>37,5 %</t>
  </si>
  <si>
    <t>10 Kegiatan</t>
  </si>
  <si>
    <t>Terlaksananya Bimtek / sosialisasi Kemudahan Berusaha Berbasis resiko (OSS RBA)</t>
  </si>
  <si>
    <t>Sosialisasi/ Bimtek Kemudahan Berusaha</t>
  </si>
  <si>
    <t>Penyediaan Pelayanan Terpadu perizinan dan Non Perizinan berbasis Sistem Pelayanan Perizinan Berusaha Terintegrasi secara elektronik</t>
  </si>
  <si>
    <t>Peningkatan Kualitas Pelayanan Perizinan</t>
  </si>
  <si>
    <t>Tercukupinya Sarana dan Prasarana Perizinan</t>
  </si>
  <si>
    <t>Pengadaan Mall Pelayanan Publik</t>
  </si>
  <si>
    <t>Terlaksananya Percepatan Pelayanan Perizinan Satu Pintu</t>
  </si>
  <si>
    <t>Sub koordinator Perizinan Berusaha</t>
  </si>
  <si>
    <t>1 Kegiatan</t>
  </si>
  <si>
    <t>Sub koordinator Pengawasan dan Pengaduan</t>
  </si>
  <si>
    <t>Pembayaran Gaji dan Tunjangan ASN serta Insentif Pungutan Retribusi</t>
  </si>
  <si>
    <t>Administrasi Kepegawaian Perangkat Daerah</t>
  </si>
  <si>
    <t xml:space="preserve">administrasi Keuangan Perangkat Daerah </t>
  </si>
  <si>
    <t>Sosialisasi Peraturan Perundang-Undangan</t>
  </si>
  <si>
    <t>Terlaksananya Sosialisasi Peraturan Perundang-Undangan</t>
  </si>
  <si>
    <t>Sosialisasi Ketentuan Perundang-Undangan di Bidang Cukai</t>
  </si>
  <si>
    <t>Penyediaan sarana penerangan Listrik</t>
  </si>
  <si>
    <t>Penyediaan Alat Tulis Kantor, Kertas dan Cover, Benda Pos Bahan Komputer dan Bahan lainnya</t>
  </si>
  <si>
    <t>Penyediaan Makan Minum rapat dan Tamu</t>
  </si>
  <si>
    <t>Fasilitasi Perjalanan Dinas Luar daerah</t>
  </si>
  <si>
    <t>Fasilitasi Perjalanan Dinas Dalam daerah</t>
  </si>
  <si>
    <t>Pembayaran Rekening Telepon, Listrik dan Air</t>
  </si>
  <si>
    <t>Servis Peralatan Dan Perlengkapan Kantor</t>
  </si>
  <si>
    <t>Membayar Honor Supporting staff</t>
  </si>
  <si>
    <t>Penyediaan Peralatan kebersihan dan Bahan pembersih</t>
  </si>
  <si>
    <t>membayar Honor Satpam / Tenaga Keamanan</t>
  </si>
  <si>
    <t>Tersedianya Jasa Pemeliharaan, Biaya Pemeliharaan, Pajak dan perizinan kendaraan Dinas Operasional atau Lapangan</t>
  </si>
  <si>
    <t>Membayar Jasa Pemeliharaan, Biaya Pemeliharaan, Pajak dan perizinan kendaraan Dinas Operasional atau Lapangan</t>
  </si>
  <si>
    <t>Menyediakan biaya Pemeliharaan peralatan Gedung Kantor</t>
  </si>
  <si>
    <t>Menyediakan biaya Pemeliharaan Perlengkapan Gedung Kantor</t>
  </si>
  <si>
    <t>JUMLAH ANGGARAN</t>
  </si>
  <si>
    <t>RENCANA AKSI KINERJA SASARAN TAHUN 2022</t>
  </si>
  <si>
    <t>RENCANA AKSI KINERJA SASARAN TAHUN 2023</t>
  </si>
  <si>
    <t>Terselenggaranya Kegiatan Forum/Sosialisasi Investasi Kemudahan Berusaha</t>
  </si>
  <si>
    <t xml:space="preserve">1 Kegiatan </t>
  </si>
  <si>
    <t>Pembuatan Peta Potensi Investasi Kabupaten/Kota</t>
  </si>
  <si>
    <t>Terlaksananya Koordinasi Bidang Penanaman Modal</t>
  </si>
  <si>
    <t>Koordinasi Penanaman Modal</t>
  </si>
  <si>
    <t>Kabid Pengembangan PM</t>
  </si>
  <si>
    <t>Penyusunan Strategi Promosi Penanaman Modal</t>
  </si>
  <si>
    <t>PENANGGUNG JAWAB</t>
  </si>
  <si>
    <t>Koordinasi dan Sinkronisasi Pemantauan Pelaksanaan Penanaman Modal</t>
  </si>
  <si>
    <t>Terlaksananya kegiatan fasilitasi kemudahan berusaha</t>
  </si>
  <si>
    <t>11 Kegiatan</t>
  </si>
  <si>
    <t>Terlaksananya Kegiatan Pemantauan/Pengawasan Kemudahan Berusaha-LKPM</t>
  </si>
  <si>
    <t>Jumlah Pelaku Usaha yang Mendapatkan Pelayanan Terpadu Perizinan dan Non Perizinan Berbasis Sistem Pelayanan Perizinan Berusaha Secara Elektronik</t>
  </si>
  <si>
    <t>3000 
Pelaku 
Usaha</t>
  </si>
  <si>
    <t>Pelayanan Perizinan dan Non Perizinan terhadap Pelaku Usaha</t>
  </si>
  <si>
    <t>Jumlah Orang yang Memperoleh Layanan Konsultasi dan Terkelolanya Pengaduan Masyarakat Terhadap Pelayanan Terpadu Perizinan dan Non Perizinan</t>
  </si>
  <si>
    <t>Menerima aduan secara langsung, melalui sms gate way, website dan medsos DPM</t>
  </si>
  <si>
    <t xml:space="preserve">Administrasi Keuangan Perangkat Daerah </t>
  </si>
  <si>
    <t xml:space="preserve">Jumlah Orang yang Menerima Gaji dan Tunjangan ASN </t>
  </si>
  <si>
    <t>20 Orang/
bulan</t>
  </si>
  <si>
    <t xml:space="preserve">Pembayaran Gaji dan Tunjangan ASN </t>
  </si>
  <si>
    <t>500 Orang</t>
  </si>
  <si>
    <t>Jumlah Orang yang Mengikuti Sosialisasi Peraturan Perundang-Undangan</t>
  </si>
  <si>
    <t>Jumlah Kecukupan Komponen Instalansi Listrik/Penerangan Bangunan Kantor yang Disediakan</t>
  </si>
  <si>
    <t>Jumlah Kecukupan Bahan Logistik Kantor yang Disediakan</t>
  </si>
  <si>
    <t>Meningkatnya Laju Investasi dan Kualitas Pelayanan Perizinan</t>
  </si>
  <si>
    <t>Jumlah Kecukupan Barang Cetakan dan Penggandaan yang Disediakan</t>
  </si>
  <si>
    <t>Jumlah Fasilitasi Kunjungan Tamu</t>
  </si>
  <si>
    <t>120 Orang</t>
  </si>
  <si>
    <t>Minum Harian Pegawai</t>
  </si>
  <si>
    <t>250 Orang</t>
  </si>
  <si>
    <t>10395 OH</t>
  </si>
  <si>
    <t>Makan Minum Rapat</t>
  </si>
  <si>
    <t>Penyediaan Makan Minum Tamu</t>
  </si>
  <si>
    <t>Penyediaan Makan Minum Rapat</t>
  </si>
  <si>
    <t>Penyediaan Minum pegawai</t>
  </si>
  <si>
    <t>Jumlah Laporan Penyelenggaraan Rapat Koordinasi dan Konsultasi SKPD</t>
  </si>
  <si>
    <t>Jumlah Laporan Penyediaan Jasa Surat Menyurat</t>
  </si>
  <si>
    <t>80 Laporan</t>
  </si>
  <si>
    <t>Jumlah Laporan Penyediaan Jasa Peralatan dan Perlengkapan Kantor</t>
  </si>
  <si>
    <t>Jumlah Laporan Penyediaan Jasa Komunikasi, Sumber Daya Air dan Listrik</t>
  </si>
  <si>
    <t>Jumlah Laporan Penyediaan Jasa Pelayanan Umum Kantor yang Disediakan</t>
  </si>
  <si>
    <t>Jumlah Kendaraan Dinas Operasional atau Lapangan yang Dipelihara dan Dibayarkan Pajak dan Perizinannya</t>
  </si>
  <si>
    <t>13 Unit</t>
  </si>
  <si>
    <t>Pemeliharaan/ Rehabilitasi Sarana Prasarana Gedung Kantor/Bangunan Lainnya</t>
  </si>
  <si>
    <t>Jumlah Gedung Kantor dan Bangunan Lainnya yang Dipelihara/ Direhabilitasi</t>
  </si>
  <si>
    <t>1 Unit</t>
  </si>
  <si>
    <t>Pemeliharaan/ Rehabilitasi Sarana dan Prasarana Gedung Kantor atau Bangunan Lainnya</t>
  </si>
  <si>
    <t>23 Unit</t>
  </si>
  <si>
    <t>Menyediakan Biaya Pemeliharaan Sarana dan Prasarana Gedung Kantor</t>
  </si>
  <si>
    <t>Penyediaan Peta Potensi dan Peluang Usaha Kabupaten/Kota</t>
  </si>
  <si>
    <t>Program Pengembangan Iklim Penanaman Modal</t>
  </si>
  <si>
    <t>Penetapan Pemberian Fasilitas/Intensif Dibidang Penanaman Modal yang Menjadi Kewenangan Daerah</t>
  </si>
  <si>
    <t>Penyelenggaraan Promosi Penanaman Modal yang Menjadi Kewenangan Daerah Kabupaten/Kota</t>
  </si>
  <si>
    <t>Pengendalian Pelaksanaan Penanaman Modal yang Menjadi Kewenangan Daerah Kabupaten/Kota</t>
  </si>
  <si>
    <t>Pelayanan Perizinan dan Non Perizinan Secara Terpadu Satu Pintu dibidang Penanaman Modal yang Menjadi Kewenangan Daerah Kabupaten/Kota</t>
  </si>
  <si>
    <t>KET</t>
  </si>
  <si>
    <t>Jumlah Sarana dan Prasarana Gedung Kantor atau Bangunan Lainnya yang Dipelihara/ Direhabilitasi</t>
  </si>
  <si>
    <t>Sub koordinator Pengawasan dan Pengaduan (Analis Hukum Ahli Muda)</t>
  </si>
  <si>
    <t>PROGRAM/ KEGIATAN/SUB KEGIATAN</t>
  </si>
  <si>
    <t>Analis Kebijakan Ahli Muda (Sub Koordinator Promosi dan Informasi PM)</t>
  </si>
  <si>
    <t xml:space="preserve">Analis Hukum Ahli Muda (Sub Koordinator Pengawasan dan Pengaduan) </t>
  </si>
  <si>
    <t>Analis Kebijakan Ahli Muda (Sub koordinator Perizinan Berusaha)</t>
  </si>
  <si>
    <t>RENCANA 
AKSI</t>
  </si>
  <si>
    <t>Penyusunan Peta Potensi Investasi Kabupaten/Kota</t>
  </si>
  <si>
    <t>Jumlah Dokumen Peta Potensi Investasi Kabupaten/Kota</t>
  </si>
  <si>
    <t>1 Dokumen</t>
  </si>
  <si>
    <t>Jumlah Dokumen Hasil Kegiatan Promosi Penanaman Modal Kabupaten/Kota</t>
  </si>
  <si>
    <t>Pelaksanaan Kegiatan Promosi Promosi Penanaman Modal Daerah</t>
  </si>
  <si>
    <t>Penyelesaian Permasalahan dan Hambatan yang dihadapi Pelaku Usaha dalam merealisasikan Kegiatan Usahanya</t>
  </si>
  <si>
    <t>Jumlah Penyelesaian Permasalahan dan Hambatan yang dihadapi Pelaku Usaha dalam merealisasikan Kegiatan Usahanya</t>
  </si>
  <si>
    <t>Bimbingan Teknis kepada Pelaku Usaha</t>
  </si>
  <si>
    <t>Jumlah Pelaku Usaha yang Mengikuti Bimbingan Teknis/ Sosialisasi Implementasi Perizinan Berusaha Berbasis Risiko dan Pengawasan Perizinan Berusaha Berbasis Risiko</t>
  </si>
  <si>
    <t>150 Pelaku Usaha</t>
  </si>
  <si>
    <t>10 Kegiatan Usaha</t>
  </si>
  <si>
    <t>Analis Kebijakan Ahli Muda (Sub Koordinator Pengembangan dan Pengendalian PM)</t>
  </si>
  <si>
    <t>Penyediaan Pelayanan Perizinan Berusaha melalui SistemPerizinan Berusaha Berbasis Risiko Terintegrasi secara Elektronik</t>
  </si>
  <si>
    <t>Penelaah Teknis Kebijakan</t>
  </si>
  <si>
    <t>100 Pelaku Usaha</t>
  </si>
  <si>
    <t>Jumlah Pelaku usaha yang Memperoleh Layanan Konsultasi Perizinan Berusaha melalui Sistem Perizinan Berusaha Berbasis Risiko Terintegrasi secara Elektronik</t>
  </si>
  <si>
    <t>Jumlah Pelaku Usaha yang Mendapatkan Pelayanan Perizinan Berusaha melalui Sistem Perizinan Berusaha Berbasis Risiko Terintegrasi secara Elektronik</t>
  </si>
  <si>
    <t xml:space="preserve">Analis Hukum Ahli Muda (Sub koordinator Pengawasan dan Pengaduan) </t>
  </si>
  <si>
    <t>264 Orang/
bulan</t>
  </si>
  <si>
    <t>300 Orang</t>
  </si>
  <si>
    <t>Penyediaan Sarana Penerangan Listrik</t>
  </si>
  <si>
    <t>Jumlah Paket Komponen Instalasi Listrik/Penerangan Bangunan Kantor yangDisediakan</t>
  </si>
  <si>
    <t xml:space="preserve">12 Paket </t>
  </si>
  <si>
    <t xml:space="preserve"> Penyediaan Bahan Logistik Kantor</t>
  </si>
  <si>
    <t>Jumlah Paket Bahan Logistik Kantor yang Disediakan</t>
  </si>
  <si>
    <t>60 Paket</t>
  </si>
  <si>
    <t>Jumlah Paket Barang Cetakan dan Penggandaan yang Disediakan</t>
  </si>
  <si>
    <t>Fasilitasi Kunjungan Tamu</t>
  </si>
  <si>
    <t>Jumlah Laporan Fasilitasi Kunjungan Tamu</t>
  </si>
  <si>
    <t>- Penyediaan Makan Minum Tamu
- Penyediaan Makan Minum Rapat
- Penyediaan Minum pegawai</t>
  </si>
  <si>
    <t>140 Laporan</t>
  </si>
  <si>
    <t>12 Laporan</t>
  </si>
  <si>
    <t>120 Laporan</t>
  </si>
  <si>
    <t>Jumlah Laporan Penyediaan Jasa Komunikasi, Sumber Daya Air dan Listrik yangDisediakan</t>
  </si>
  <si>
    <t>14 Unit</t>
  </si>
  <si>
    <t>Jumlah Kendaraan Dinas Operasional atau Lapangan yang Dipelihara dan dibayarkan Pajak dan Perizinannya</t>
  </si>
  <si>
    <t>Penyediaan Jasa Pemeliharaan, Biaya Pemeliharaan, Pajak dan Perizinan Kendaraan Dinas Operasional atau Lapangan</t>
  </si>
  <si>
    <t>Pemeliharaan/Rehabilitasi Gedung Kantor dan Bangunan Lainnya</t>
  </si>
  <si>
    <t>Jumlah Gedung Kantor dan Bangunan Lainnya yang Dipelihara/Direhabilitasi</t>
  </si>
  <si>
    <t>Pemeliharaan/Rehabilitasi Sarana dan Prasarana Gedung Kantor atau Bangunan Lainnya</t>
  </si>
  <si>
    <t>Jumlah Sarana dan Prasarana Gedung Kantor atau Bangunan Lainnya yangDipelihara/Direhabilitasi</t>
  </si>
  <si>
    <t>7 Unit</t>
  </si>
  <si>
    <t>Jumlah Kegiatan Usaha dari Pelaku Usaha yang Telah Dianalisa dan Diverifikasi Data, Profildan Informasi Kegiatan Usaha dari Pelaku Dilakukan Inspeksi Lapangan ; serta Dilakukan Evaluasi Penilaian Kepatuhan Pelaksanaan Perizinan Berusaha</t>
  </si>
  <si>
    <t>ANGGARAN
(Rp)</t>
  </si>
  <si>
    <t>Penyediaan dan pengelolaan Layanan konsultasi perizinan berusaha berbasis risiko</t>
  </si>
  <si>
    <t>DINAS PENANAMAN MODAL DAN PELAYANAN TERPADU SATU PINTU KABUPATEN TEMANGGUNG</t>
  </si>
  <si>
    <t>RENCANA AKSI KINERJA SASARAN TAHUN 2024</t>
  </si>
  <si>
    <t>Penyelesaian Permasalahan dan Hambatan yang dihadapi Pelaku Usaha dalam Merealisasikan Kegiatan Usahanya</t>
  </si>
  <si>
    <t>Bimbingan Teknis kepada pelaku usaha</t>
  </si>
  <si>
    <t>Membayar Honor Supporting Staff, Lembur, Jasa Pengolahan Sampah, dan Bahan Kebersihan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</si>
</sst>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charset val="1"/>
      <scheme val="minor"/>
    </font>
    <font>
      <sz val="9"/>
      <name val="Calibri"/>
      <family val="2"/>
      <charset val="1"/>
      <scheme val="minor"/>
    </font>
    <font>
      <sz val="12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0" fillId="0" borderId="8" xfId="0" applyBorder="1"/>
    <xf numFmtId="0" fontId="0" fillId="0" borderId="8" xfId="0" applyBorder="1" applyAlignment="1">
      <alignment vertical="top" wrapText="1"/>
    </xf>
    <xf numFmtId="41" fontId="0" fillId="2" borderId="8" xfId="1" applyFont="1" applyFill="1" applyBorder="1" applyAlignment="1">
      <alignment vertical="center"/>
    </xf>
    <xf numFmtId="0" fontId="0" fillId="0" borderId="9" xfId="0" applyBorder="1"/>
    <xf numFmtId="0" fontId="4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20" fontId="4" fillId="0" borderId="9" xfId="0" applyNumberFormat="1" applyFont="1" applyBorder="1" applyAlignment="1">
      <alignment horizontal="left" vertical="top" wrapText="1"/>
    </xf>
    <xf numFmtId="41" fontId="0" fillId="0" borderId="9" xfId="0" applyNumberFormat="1" applyBorder="1" applyAlignment="1">
      <alignment vertical="center" wrapText="1"/>
    </xf>
    <xf numFmtId="41" fontId="0" fillId="0" borderId="9" xfId="1" applyFont="1" applyFill="1" applyBorder="1" applyAlignment="1">
      <alignment vertical="center"/>
    </xf>
    <xf numFmtId="9" fontId="0" fillId="0" borderId="9" xfId="1" applyNumberFormat="1" applyFont="1" applyFill="1" applyBorder="1" applyAlignment="1">
      <alignment horizontal="center" vertical="center"/>
    </xf>
    <xf numFmtId="41" fontId="0" fillId="0" borderId="9" xfId="1" applyFont="1" applyFill="1" applyBorder="1" applyAlignment="1">
      <alignment horizontal="center" vertical="center"/>
    </xf>
    <xf numFmtId="9" fontId="5" fillId="0" borderId="9" xfId="1" applyNumberFormat="1" applyFont="1" applyFill="1" applyBorder="1" applyAlignment="1">
      <alignment horizontal="center" vertical="center"/>
    </xf>
    <xf numFmtId="0" fontId="0" fillId="0" borderId="1" xfId="0" applyBorder="1"/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8" fillId="0" borderId="9" xfId="0" applyFont="1" applyBorder="1" applyAlignment="1">
      <alignment horizontal="left" vertical="top" wrapText="1"/>
    </xf>
    <xf numFmtId="41" fontId="0" fillId="0" borderId="9" xfId="0" applyNumberFormat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1" fillId="0" borderId="2" xfId="0" applyFont="1" applyBorder="1"/>
    <xf numFmtId="0" fontId="11" fillId="0" borderId="8" xfId="0" applyFont="1" applyBorder="1"/>
    <xf numFmtId="3" fontId="11" fillId="0" borderId="9" xfId="0" applyNumberFormat="1" applyFont="1" applyBorder="1" applyAlignment="1">
      <alignment horizontal="right" vertical="center"/>
    </xf>
    <xf numFmtId="41" fontId="11" fillId="0" borderId="9" xfId="0" applyNumberFormat="1" applyFont="1" applyBorder="1" applyAlignment="1">
      <alignment horizontal="center" vertical="center" wrapText="1"/>
    </xf>
    <xf numFmtId="41" fontId="11" fillId="0" borderId="9" xfId="0" applyNumberFormat="1" applyFont="1" applyBorder="1" applyAlignment="1">
      <alignment horizontal="right" vertical="center" wrapText="1"/>
    </xf>
    <xf numFmtId="41" fontId="11" fillId="0" borderId="9" xfId="0" applyNumberFormat="1" applyFont="1" applyBorder="1" applyAlignment="1">
      <alignment vertical="center"/>
    </xf>
    <xf numFmtId="41" fontId="11" fillId="0" borderId="9" xfId="0" applyNumberFormat="1" applyFont="1" applyBorder="1" applyAlignment="1">
      <alignment vertical="center" wrapText="1"/>
    </xf>
    <xf numFmtId="41" fontId="11" fillId="0" borderId="10" xfId="0" applyNumberFormat="1" applyFont="1" applyBorder="1" applyAlignment="1">
      <alignment vertical="center"/>
    </xf>
    <xf numFmtId="41" fontId="11" fillId="0" borderId="0" xfId="0" applyNumberFormat="1" applyFont="1"/>
    <xf numFmtId="0" fontId="11" fillId="0" borderId="0" xfId="0" applyFont="1"/>
    <xf numFmtId="9" fontId="0" fillId="3" borderId="9" xfId="1" applyNumberFormat="1" applyFont="1" applyFill="1" applyBorder="1" applyAlignment="1">
      <alignment vertical="center"/>
    </xf>
    <xf numFmtId="0" fontId="0" fillId="4" borderId="9" xfId="0" applyFill="1" applyBorder="1"/>
    <xf numFmtId="0" fontId="10" fillId="2" borderId="9" xfId="0" applyFont="1" applyFill="1" applyBorder="1" applyAlignment="1">
      <alignment horizontal="left" vertical="center" wrapText="1"/>
    </xf>
    <xf numFmtId="41" fontId="13" fillId="2" borderId="9" xfId="1" applyFont="1" applyFill="1" applyBorder="1" applyAlignment="1">
      <alignment horizontal="center" vertical="center"/>
    </xf>
    <xf numFmtId="3" fontId="13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41" fontId="13" fillId="2" borderId="9" xfId="1" quotePrefix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1" fontId="0" fillId="0" borderId="9" xfId="0" applyNumberFormat="1" applyBorder="1" applyAlignment="1">
      <alignment horizontal="left" vertical="center" wrapText="1"/>
    </xf>
    <xf numFmtId="9" fontId="0" fillId="0" borderId="9" xfId="1" applyNumberFormat="1" applyFont="1" applyFill="1" applyBorder="1" applyAlignment="1">
      <alignment vertical="center"/>
    </xf>
    <xf numFmtId="9" fontId="0" fillId="3" borderId="9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9" fontId="1" fillId="3" borderId="9" xfId="1" applyNumberFormat="1" applyFont="1" applyFill="1" applyBorder="1" applyAlignment="1">
      <alignment horizontal="center" vertical="center" wrapText="1"/>
    </xf>
    <xf numFmtId="9" fontId="1" fillId="3" borderId="9" xfId="1" applyNumberFormat="1" applyFont="1" applyFill="1" applyBorder="1" applyAlignment="1">
      <alignment vertical="center" wrapText="1"/>
    </xf>
    <xf numFmtId="9" fontId="0" fillId="3" borderId="9" xfId="1" applyNumberFormat="1" applyFont="1" applyFill="1" applyBorder="1" applyAlignment="1">
      <alignment vertical="center" wrapText="1"/>
    </xf>
    <xf numFmtId="41" fontId="14" fillId="0" borderId="9" xfId="0" applyNumberFormat="1" applyFont="1" applyBorder="1" applyAlignment="1">
      <alignment vertical="center" wrapText="1"/>
    </xf>
    <xf numFmtId="0" fontId="15" fillId="0" borderId="2" xfId="0" applyFont="1" applyBorder="1"/>
    <xf numFmtId="0" fontId="8" fillId="0" borderId="9" xfId="0" applyFont="1" applyBorder="1"/>
    <xf numFmtId="0" fontId="8" fillId="0" borderId="9" xfId="0" applyFont="1" applyBorder="1" applyAlignment="1">
      <alignment vertical="top" wrapText="1"/>
    </xf>
    <xf numFmtId="0" fontId="8" fillId="0" borderId="0" xfId="0" applyFont="1"/>
    <xf numFmtId="0" fontId="15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0" xfId="0" applyFont="1"/>
    <xf numFmtId="0" fontId="8" fillId="0" borderId="2" xfId="0" applyFont="1" applyBorder="1"/>
    <xf numFmtId="0" fontId="8" fillId="0" borderId="8" xfId="0" applyFont="1" applyBorder="1"/>
    <xf numFmtId="41" fontId="8" fillId="2" borderId="8" xfId="1" applyFont="1" applyFill="1" applyBorder="1" applyAlignment="1">
      <alignment vertical="center"/>
    </xf>
    <xf numFmtId="0" fontId="8" fillId="0" borderId="12" xfId="0" applyFont="1" applyBorder="1"/>
    <xf numFmtId="41" fontId="8" fillId="2" borderId="12" xfId="1" applyFont="1" applyFill="1" applyBorder="1" applyAlignment="1">
      <alignment vertical="center"/>
    </xf>
    <xf numFmtId="9" fontId="8" fillId="3" borderId="9" xfId="1" applyNumberFormat="1" applyFont="1" applyFill="1" applyBorder="1" applyAlignment="1">
      <alignment vertical="center"/>
    </xf>
    <xf numFmtId="20" fontId="10" fillId="0" borderId="11" xfId="0" applyNumberFormat="1" applyFont="1" applyBorder="1" applyAlignment="1">
      <alignment horizontal="left" vertical="top" wrapText="1"/>
    </xf>
    <xf numFmtId="0" fontId="8" fillId="4" borderId="9" xfId="0" applyFont="1" applyFill="1" applyBorder="1"/>
    <xf numFmtId="9" fontId="8" fillId="3" borderId="9" xfId="1" applyNumberFormat="1" applyFont="1" applyFill="1" applyBorder="1" applyAlignment="1">
      <alignment horizontal="center" vertical="center"/>
    </xf>
    <xf numFmtId="41" fontId="8" fillId="0" borderId="9" xfId="1" applyFont="1" applyFill="1" applyBorder="1" applyAlignment="1">
      <alignment vertical="center"/>
    </xf>
    <xf numFmtId="9" fontId="8" fillId="0" borderId="9" xfId="1" applyNumberFormat="1" applyFont="1" applyFill="1" applyBorder="1" applyAlignment="1">
      <alignment horizontal="center" vertical="center"/>
    </xf>
    <xf numFmtId="9" fontId="8" fillId="0" borderId="9" xfId="1" applyNumberFormat="1" applyFont="1" applyFill="1" applyBorder="1" applyAlignment="1">
      <alignment vertical="center"/>
    </xf>
    <xf numFmtId="0" fontId="15" fillId="0" borderId="9" xfId="0" applyFont="1" applyBorder="1"/>
    <xf numFmtId="9" fontId="15" fillId="0" borderId="9" xfId="1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top" wrapText="1"/>
    </xf>
    <xf numFmtId="0" fontId="10" fillId="2" borderId="9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41" fontId="8" fillId="0" borderId="9" xfId="0" applyNumberFormat="1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9" xfId="0" applyNumberFormat="1" applyFont="1" applyBorder="1" applyAlignment="1">
      <alignment horizontal="right" vertical="top"/>
    </xf>
    <xf numFmtId="41" fontId="7" fillId="0" borderId="9" xfId="0" applyNumberFormat="1" applyFont="1" applyBorder="1" applyAlignment="1">
      <alignment horizontal="right" vertical="top" wrapText="1"/>
    </xf>
    <xf numFmtId="41" fontId="7" fillId="2" borderId="9" xfId="1" applyFont="1" applyFill="1" applyBorder="1" applyAlignment="1">
      <alignment horizontal="right" vertical="top"/>
    </xf>
    <xf numFmtId="41" fontId="7" fillId="2" borderId="9" xfId="1" quotePrefix="1" applyFont="1" applyFill="1" applyBorder="1" applyAlignment="1">
      <alignment horizontal="right" vertical="top"/>
    </xf>
    <xf numFmtId="41" fontId="6" fillId="0" borderId="9" xfId="0" applyNumberFormat="1" applyFont="1" applyBorder="1" applyAlignment="1">
      <alignment horizontal="right" vertical="top" wrapText="1"/>
    </xf>
    <xf numFmtId="41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9" fontId="8" fillId="2" borderId="9" xfId="1" applyNumberFormat="1" applyFont="1" applyFill="1" applyBorder="1" applyAlignment="1">
      <alignment vertical="center"/>
    </xf>
    <xf numFmtId="9" fontId="8" fillId="3" borderId="9" xfId="1" applyNumberFormat="1" applyFont="1" applyFill="1" applyBorder="1" applyAlignment="1">
      <alignment vertical="top"/>
    </xf>
    <xf numFmtId="9" fontId="8" fillId="3" borderId="9" xfId="1" applyNumberFormat="1" applyFont="1" applyFill="1" applyBorder="1" applyAlignment="1">
      <alignment horizontal="center" vertical="top"/>
    </xf>
    <xf numFmtId="41" fontId="8" fillId="0" borderId="9" xfId="1" applyFont="1" applyFill="1" applyBorder="1" applyAlignment="1">
      <alignment vertical="top"/>
    </xf>
    <xf numFmtId="9" fontId="8" fillId="0" borderId="9" xfId="1" applyNumberFormat="1" applyFont="1" applyFill="1" applyBorder="1" applyAlignment="1">
      <alignment horizontal="center" vertical="top"/>
    </xf>
    <xf numFmtId="0" fontId="8" fillId="0" borderId="9" xfId="0" applyFont="1" applyBorder="1" applyAlignment="1">
      <alignment vertical="top"/>
    </xf>
    <xf numFmtId="9" fontId="8" fillId="0" borderId="9" xfId="1" applyNumberFormat="1" applyFont="1" applyFill="1" applyBorder="1" applyAlignment="1">
      <alignment vertical="top"/>
    </xf>
    <xf numFmtId="9" fontId="15" fillId="0" borderId="9" xfId="1" applyNumberFormat="1" applyFont="1" applyFill="1" applyBorder="1" applyAlignment="1">
      <alignment horizontal="center" vertical="top"/>
    </xf>
    <xf numFmtId="9" fontId="8" fillId="0" borderId="0" xfId="0" applyNumberFormat="1" applyFont="1"/>
    <xf numFmtId="0" fontId="8" fillId="2" borderId="9" xfId="0" applyFont="1" applyFill="1" applyBorder="1"/>
    <xf numFmtId="0" fontId="8" fillId="2" borderId="9" xfId="0" applyFont="1" applyFill="1" applyBorder="1" applyAlignment="1">
      <alignment vertical="top"/>
    </xf>
    <xf numFmtId="0" fontId="18" fillId="0" borderId="1" xfId="0" applyFont="1" applyBorder="1" applyAlignment="1">
      <alignment vertical="center"/>
    </xf>
    <xf numFmtId="0" fontId="7" fillId="0" borderId="2" xfId="0" applyFont="1" applyBorder="1" applyAlignment="1">
      <alignment vertical="top"/>
    </xf>
    <xf numFmtId="0" fontId="7" fillId="0" borderId="9" xfId="0" applyFont="1" applyBorder="1" applyAlignment="1">
      <alignment vertical="top" wrapText="1"/>
    </xf>
    <xf numFmtId="41" fontId="7" fillId="0" borderId="9" xfId="0" applyNumberFormat="1" applyFont="1" applyBorder="1" applyAlignment="1">
      <alignment vertical="top" wrapText="1"/>
    </xf>
    <xf numFmtId="41" fontId="7" fillId="0" borderId="9" xfId="0" quotePrefix="1" applyNumberFormat="1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6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20" fontId="16" fillId="0" borderId="16" xfId="0" applyNumberFormat="1" applyFont="1" applyBorder="1" applyAlignment="1">
      <alignment horizontal="left" vertical="top" wrapText="1"/>
    </xf>
    <xf numFmtId="20" fontId="16" fillId="0" borderId="17" xfId="0" applyNumberFormat="1" applyFont="1" applyBorder="1" applyAlignment="1">
      <alignment horizontal="left" vertical="top" wrapText="1"/>
    </xf>
    <xf numFmtId="20" fontId="16" fillId="0" borderId="18" xfId="0" applyNumberFormat="1" applyFont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3" fontId="7" fillId="0" borderId="11" xfId="0" applyNumberFormat="1" applyFont="1" applyBorder="1" applyAlignment="1">
      <alignment horizontal="right" vertical="top"/>
    </xf>
    <xf numFmtId="3" fontId="7" fillId="0" borderId="5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8" fillId="0" borderId="11" xfId="0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center" wrapText="1"/>
    </xf>
    <xf numFmtId="41" fontId="13" fillId="2" borderId="9" xfId="1" quotePrefix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1" fontId="11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20" fontId="4" fillId="0" borderId="11" xfId="0" applyNumberFormat="1" applyFont="1" applyBorder="1" applyAlignment="1">
      <alignment horizontal="left" vertical="top" wrapText="1"/>
    </xf>
    <xf numFmtId="20" fontId="4" fillId="0" borderId="12" xfId="0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11" fillId="0" borderId="9" xfId="0" applyNumberFormat="1" applyFont="1" applyBorder="1" applyAlignment="1">
      <alignment horizontal="right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6F2B-246B-47D8-968A-F0293C393167}">
  <dimension ref="A1:Z48"/>
  <sheetViews>
    <sheetView tabSelected="1" view="pageBreakPreview" zoomScale="90" zoomScaleNormal="100" zoomScaleSheetLayoutView="90" workbookViewId="0">
      <selection activeCell="J11" sqref="J11"/>
    </sheetView>
  </sheetViews>
  <sheetFormatPr defaultRowHeight="15.75" x14ac:dyDescent="0.25"/>
  <cols>
    <col min="1" max="1" width="4.140625" style="71" customWidth="1"/>
    <col min="2" max="2" width="14" style="71" customWidth="1"/>
    <col min="3" max="3" width="4.85546875" style="71" customWidth="1"/>
    <col min="4" max="5" width="5" style="71" customWidth="1"/>
    <col min="6" max="6" width="4.7109375" style="71" customWidth="1"/>
    <col min="7" max="7" width="19.42578125" style="71" customWidth="1"/>
    <col min="8" max="8" width="18.85546875" style="71" customWidth="1"/>
    <col min="9" max="9" width="11.28515625" style="101" customWidth="1"/>
    <col min="10" max="10" width="13.85546875" style="132" customWidth="1"/>
    <col min="11" max="11" width="15.28515625" style="112" customWidth="1"/>
    <col min="12" max="12" width="15.28515625" style="97" customWidth="1"/>
    <col min="13" max="24" width="3.140625" style="71" customWidth="1"/>
    <col min="25" max="25" width="5" style="71" customWidth="1"/>
    <col min="26" max="16384" width="9.140625" style="71"/>
  </cols>
  <sheetData>
    <row r="1" spans="1:26" s="72" customFormat="1" x14ac:dyDescent="0.25">
      <c r="A1" s="139" t="s">
        <v>260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6" s="72" customFormat="1" x14ac:dyDescent="0.25">
      <c r="A2" s="139" t="s">
        <v>259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4" spans="1:26" s="72" customFormat="1" x14ac:dyDescent="0.25">
      <c r="A4" s="140" t="s">
        <v>0</v>
      </c>
      <c r="B4" s="141" t="s">
        <v>11</v>
      </c>
      <c r="C4" s="141" t="s">
        <v>12</v>
      </c>
      <c r="D4" s="141"/>
      <c r="E4" s="141"/>
      <c r="F4" s="141"/>
      <c r="G4" s="142" t="s">
        <v>209</v>
      </c>
      <c r="H4" s="142" t="s">
        <v>13</v>
      </c>
      <c r="I4" s="142" t="s">
        <v>5</v>
      </c>
      <c r="J4" s="145" t="s">
        <v>213</v>
      </c>
      <c r="K4" s="147" t="s">
        <v>257</v>
      </c>
      <c r="L4" s="142" t="s">
        <v>157</v>
      </c>
      <c r="M4" s="140" t="s">
        <v>8</v>
      </c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50" t="s">
        <v>206</v>
      </c>
    </row>
    <row r="5" spans="1:26" s="72" customFormat="1" ht="27.75" customHeight="1" x14ac:dyDescent="0.25">
      <c r="A5" s="140"/>
      <c r="B5" s="141"/>
      <c r="C5" s="141"/>
      <c r="D5" s="141"/>
      <c r="E5" s="141"/>
      <c r="F5" s="141"/>
      <c r="G5" s="143"/>
      <c r="H5" s="144"/>
      <c r="I5" s="144"/>
      <c r="J5" s="146"/>
      <c r="K5" s="148"/>
      <c r="L5" s="144"/>
      <c r="M5" s="153" t="s">
        <v>1</v>
      </c>
      <c r="N5" s="153"/>
      <c r="O5" s="153"/>
      <c r="P5" s="153" t="s">
        <v>2</v>
      </c>
      <c r="Q5" s="153"/>
      <c r="R5" s="153"/>
      <c r="S5" s="153" t="s">
        <v>3</v>
      </c>
      <c r="T5" s="153"/>
      <c r="U5" s="153"/>
      <c r="V5" s="153" t="s">
        <v>4</v>
      </c>
      <c r="W5" s="153"/>
      <c r="X5" s="153"/>
      <c r="Y5" s="151"/>
    </row>
    <row r="6" spans="1:26" s="72" customFormat="1" x14ac:dyDescent="0.25">
      <c r="A6" s="140"/>
      <c r="B6" s="141"/>
      <c r="C6" s="74" t="s">
        <v>1</v>
      </c>
      <c r="D6" s="74" t="s">
        <v>2</v>
      </c>
      <c r="E6" s="74" t="s">
        <v>3</v>
      </c>
      <c r="F6" s="74" t="s">
        <v>4</v>
      </c>
      <c r="G6" s="73"/>
      <c r="H6" s="143"/>
      <c r="I6" s="143"/>
      <c r="J6" s="146"/>
      <c r="K6" s="149"/>
      <c r="L6" s="143"/>
      <c r="M6" s="75">
        <v>1</v>
      </c>
      <c r="N6" s="75">
        <v>2</v>
      </c>
      <c r="O6" s="75">
        <v>3</v>
      </c>
      <c r="P6" s="75">
        <v>4</v>
      </c>
      <c r="Q6" s="75">
        <v>5</v>
      </c>
      <c r="R6" s="75">
        <v>6</v>
      </c>
      <c r="S6" s="75">
        <v>7</v>
      </c>
      <c r="T6" s="75">
        <v>8</v>
      </c>
      <c r="U6" s="75">
        <v>9</v>
      </c>
      <c r="V6" s="75">
        <v>10</v>
      </c>
      <c r="W6" s="75">
        <v>11</v>
      </c>
      <c r="X6" s="75">
        <v>12</v>
      </c>
      <c r="Y6" s="152"/>
    </row>
    <row r="7" spans="1:26" s="77" customFormat="1" x14ac:dyDescent="0.25">
      <c r="A7" s="76">
        <v>1</v>
      </c>
      <c r="B7" s="76">
        <v>2</v>
      </c>
      <c r="C7" s="157">
        <v>3</v>
      </c>
      <c r="D7" s="157"/>
      <c r="E7" s="157"/>
      <c r="F7" s="157"/>
      <c r="G7" s="76">
        <v>4</v>
      </c>
      <c r="H7" s="76">
        <v>5</v>
      </c>
      <c r="I7" s="98">
        <v>6</v>
      </c>
      <c r="J7" s="127">
        <v>7</v>
      </c>
      <c r="K7" s="103">
        <v>8</v>
      </c>
      <c r="L7" s="98">
        <v>9</v>
      </c>
      <c r="M7" s="157">
        <v>10</v>
      </c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76">
        <v>11</v>
      </c>
    </row>
    <row r="8" spans="1:26" x14ac:dyDescent="0.25">
      <c r="A8" s="78"/>
      <c r="B8" s="78"/>
      <c r="C8" s="78"/>
      <c r="D8" s="78"/>
      <c r="E8" s="78"/>
      <c r="F8" s="78"/>
      <c r="G8" s="68" t="s">
        <v>15</v>
      </c>
      <c r="H8" s="78"/>
      <c r="I8" s="99"/>
      <c r="J8" s="128"/>
      <c r="K8" s="104"/>
      <c r="L8" s="96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26" ht="16.5" customHeight="1" x14ac:dyDescent="0.25">
      <c r="A9" s="136"/>
      <c r="B9" s="133" t="s">
        <v>175</v>
      </c>
      <c r="C9" s="80"/>
      <c r="D9" s="80"/>
      <c r="E9" s="80"/>
      <c r="F9" s="80"/>
      <c r="G9" s="158" t="s">
        <v>201</v>
      </c>
      <c r="H9" s="159"/>
      <c r="I9" s="159"/>
      <c r="J9" s="159"/>
      <c r="K9" s="159"/>
      <c r="L9" s="160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</row>
    <row r="10" spans="1:26" x14ac:dyDescent="0.25">
      <c r="A10" s="137"/>
      <c r="B10" s="134"/>
      <c r="C10" s="116"/>
      <c r="D10" s="116"/>
      <c r="E10" s="116"/>
      <c r="F10" s="116"/>
      <c r="G10" s="161" t="s">
        <v>152</v>
      </c>
      <c r="H10" s="162"/>
      <c r="I10" s="162"/>
      <c r="J10" s="162"/>
      <c r="K10" s="162"/>
      <c r="L10" s="163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 spans="1:26" ht="126" x14ac:dyDescent="0.25">
      <c r="A11" s="137"/>
      <c r="B11" s="134"/>
      <c r="C11" s="117">
        <f>(1799500+995500)/7000000</f>
        <v>0.3992857142857143</v>
      </c>
      <c r="D11" s="117">
        <f>(584000)/7000000</f>
        <v>8.3428571428571435E-2</v>
      </c>
      <c r="E11" s="118">
        <f>(995500+995500)/7000000</f>
        <v>0.28442857142857142</v>
      </c>
      <c r="F11" s="117">
        <f>1630000/7000000</f>
        <v>0.23285714285714285</v>
      </c>
      <c r="G11" s="84" t="s">
        <v>214</v>
      </c>
      <c r="H11" s="55" t="s">
        <v>215</v>
      </c>
      <c r="I11" s="92" t="s">
        <v>216</v>
      </c>
      <c r="J11" s="129" t="s">
        <v>154</v>
      </c>
      <c r="K11" s="105">
        <v>7000000</v>
      </c>
      <c r="L11" s="95" t="s">
        <v>225</v>
      </c>
      <c r="M11" s="126"/>
      <c r="N11" s="85"/>
      <c r="O11" s="85"/>
      <c r="P11" s="126"/>
      <c r="Q11" s="85"/>
      <c r="R11" s="126"/>
      <c r="S11" s="85"/>
      <c r="T11" s="126"/>
      <c r="U11" s="85"/>
      <c r="V11" s="85"/>
      <c r="W11" s="126"/>
      <c r="X11" s="126"/>
      <c r="Y11" s="69"/>
      <c r="Z11" s="124"/>
    </row>
    <row r="12" spans="1:26" x14ac:dyDescent="0.25">
      <c r="A12" s="137"/>
      <c r="B12" s="134"/>
      <c r="C12" s="119"/>
      <c r="D12" s="119"/>
      <c r="E12" s="119"/>
      <c r="F12" s="120"/>
      <c r="G12" s="164" t="s">
        <v>22</v>
      </c>
      <c r="H12" s="165"/>
      <c r="I12" s="165"/>
      <c r="J12" s="165"/>
      <c r="K12" s="165"/>
      <c r="L12" s="166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</row>
    <row r="13" spans="1:26" ht="31.5" customHeight="1" x14ac:dyDescent="0.25">
      <c r="A13" s="137"/>
      <c r="B13" s="134"/>
      <c r="C13" s="119"/>
      <c r="D13" s="119"/>
      <c r="E13" s="119"/>
      <c r="F13" s="120"/>
      <c r="G13" s="164" t="s">
        <v>203</v>
      </c>
      <c r="H13" s="165"/>
      <c r="I13" s="165"/>
      <c r="J13" s="165"/>
      <c r="K13" s="165"/>
      <c r="L13" s="166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</row>
    <row r="14" spans="1:26" ht="105" customHeight="1" x14ac:dyDescent="0.25">
      <c r="A14" s="137"/>
      <c r="B14" s="134"/>
      <c r="C14" s="117">
        <v>0.27</v>
      </c>
      <c r="D14" s="117">
        <v>0.36</v>
      </c>
      <c r="E14" s="117">
        <v>0.37</v>
      </c>
      <c r="F14" s="117">
        <v>0</v>
      </c>
      <c r="G14" s="94" t="s">
        <v>218</v>
      </c>
      <c r="H14" s="55" t="s">
        <v>217</v>
      </c>
      <c r="I14" s="92" t="s">
        <v>216</v>
      </c>
      <c r="J14" s="130" t="s">
        <v>154</v>
      </c>
      <c r="K14" s="106">
        <v>7000000</v>
      </c>
      <c r="L14" s="30" t="s">
        <v>210</v>
      </c>
      <c r="M14" s="126"/>
      <c r="N14" s="85"/>
      <c r="O14" s="85"/>
      <c r="P14" s="126"/>
      <c r="Q14" s="85"/>
      <c r="R14" s="85"/>
      <c r="S14" s="85"/>
      <c r="T14" s="85"/>
      <c r="U14" s="85"/>
      <c r="V14" s="126"/>
      <c r="W14" s="126"/>
      <c r="X14" s="126"/>
      <c r="Y14" s="69"/>
    </row>
    <row r="15" spans="1:26" ht="15.75" customHeight="1" x14ac:dyDescent="0.25">
      <c r="A15" s="137"/>
      <c r="B15" s="134"/>
      <c r="C15" s="120"/>
      <c r="D15" s="120"/>
      <c r="E15" s="120"/>
      <c r="F15" s="120"/>
      <c r="G15" s="164" t="s">
        <v>34</v>
      </c>
      <c r="H15" s="165"/>
      <c r="I15" s="165"/>
      <c r="J15" s="165"/>
      <c r="K15" s="165"/>
      <c r="L15" s="166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6" ht="30.75" customHeight="1" x14ac:dyDescent="0.25">
      <c r="A16" s="137"/>
      <c r="B16" s="134"/>
      <c r="C16" s="120"/>
      <c r="D16" s="120"/>
      <c r="E16" s="120"/>
      <c r="F16" s="120"/>
      <c r="G16" s="164" t="s">
        <v>204</v>
      </c>
      <c r="H16" s="165"/>
      <c r="I16" s="165"/>
      <c r="J16" s="165"/>
      <c r="K16" s="165"/>
      <c r="L16" s="166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</row>
    <row r="17" spans="1:25" ht="162.75" customHeight="1" x14ac:dyDescent="0.25">
      <c r="A17" s="137"/>
      <c r="B17" s="134"/>
      <c r="C17" s="117">
        <f>(2515500+1155500)/60744000</f>
        <v>6.0433952324509418E-2</v>
      </c>
      <c r="D17" s="117">
        <f>(2050000+2515500+2515500)/60744000</f>
        <v>0.11657118398524957</v>
      </c>
      <c r="E17" s="117">
        <f>(32455500+2515500+2515500)/60744000</f>
        <v>0.61712267878308968</v>
      </c>
      <c r="F17" s="117">
        <f>(11815500+690000)/60744000</f>
        <v>0.20587218490715131</v>
      </c>
      <c r="G17" s="56" t="s">
        <v>219</v>
      </c>
      <c r="H17" s="56" t="s">
        <v>220</v>
      </c>
      <c r="I17" s="92" t="s">
        <v>224</v>
      </c>
      <c r="J17" s="130" t="s">
        <v>261</v>
      </c>
      <c r="K17" s="106">
        <v>60744000</v>
      </c>
      <c r="L17" s="95" t="s">
        <v>225</v>
      </c>
      <c r="M17" s="12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125"/>
      <c r="Y17" s="69"/>
    </row>
    <row r="18" spans="1:25" ht="177.75" customHeight="1" x14ac:dyDescent="0.25">
      <c r="A18" s="137"/>
      <c r="B18" s="134"/>
      <c r="C18" s="117">
        <v>0.23</v>
      </c>
      <c r="D18" s="117">
        <v>0.41</v>
      </c>
      <c r="E18" s="117">
        <v>0.32</v>
      </c>
      <c r="F18" s="117">
        <v>0.04</v>
      </c>
      <c r="G18" s="56" t="s">
        <v>221</v>
      </c>
      <c r="H18" s="30" t="s">
        <v>222</v>
      </c>
      <c r="I18" s="92" t="s">
        <v>223</v>
      </c>
      <c r="J18" s="130" t="s">
        <v>262</v>
      </c>
      <c r="K18" s="106">
        <v>222729000</v>
      </c>
      <c r="L18" s="30" t="s">
        <v>210</v>
      </c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69"/>
    </row>
    <row r="19" spans="1:25" ht="252" x14ac:dyDescent="0.25">
      <c r="A19" s="137"/>
      <c r="B19" s="134"/>
      <c r="C19" s="117">
        <f>(12772000+11438000+10773000)/121488000</f>
        <v>0.28795436586329515</v>
      </c>
      <c r="D19" s="117">
        <f>(10108000+10108000+9430000)/121488000</f>
        <v>0.24402410114579218</v>
      </c>
      <c r="E19" s="117">
        <f>(10442000+9777000+9304000)/121488000</f>
        <v>0.2430116554721454</v>
      </c>
      <c r="F19" s="117">
        <f>(10807000+9312000+7217000)/121488000</f>
        <v>0.22500987751876728</v>
      </c>
      <c r="G19" s="56" t="s">
        <v>93</v>
      </c>
      <c r="H19" s="56" t="s">
        <v>256</v>
      </c>
      <c r="I19" s="92" t="s">
        <v>224</v>
      </c>
      <c r="J19" s="130" t="s">
        <v>93</v>
      </c>
      <c r="K19" s="106">
        <v>121488000</v>
      </c>
      <c r="L19" s="95" t="s">
        <v>225</v>
      </c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125"/>
    </row>
    <row r="20" spans="1:25" ht="18" customHeight="1" x14ac:dyDescent="0.25">
      <c r="A20" s="137"/>
      <c r="B20" s="134"/>
      <c r="C20" s="121"/>
      <c r="D20" s="121"/>
      <c r="E20" s="121"/>
      <c r="F20" s="121"/>
      <c r="G20" s="154" t="s">
        <v>33</v>
      </c>
      <c r="H20" s="155"/>
      <c r="I20" s="155"/>
      <c r="J20" s="155"/>
      <c r="K20" s="155"/>
      <c r="L20" s="156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5" ht="30.75" customHeight="1" x14ac:dyDescent="0.25">
      <c r="A21" s="137"/>
      <c r="B21" s="134"/>
      <c r="C21" s="121"/>
      <c r="D21" s="121"/>
      <c r="E21" s="121"/>
      <c r="F21" s="121"/>
      <c r="G21" s="154" t="s">
        <v>205</v>
      </c>
      <c r="H21" s="155"/>
      <c r="I21" s="155"/>
      <c r="J21" s="155"/>
      <c r="K21" s="155"/>
      <c r="L21" s="156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5" ht="163.5" customHeight="1" x14ac:dyDescent="0.25">
      <c r="A22" s="137"/>
      <c r="B22" s="134"/>
      <c r="C22" s="117">
        <v>0.2</v>
      </c>
      <c r="D22" s="117">
        <v>0.6</v>
      </c>
      <c r="E22" s="118">
        <v>0.12</v>
      </c>
      <c r="F22" s="117">
        <v>0.08</v>
      </c>
      <c r="G22" s="56" t="s">
        <v>226</v>
      </c>
      <c r="H22" s="56" t="s">
        <v>230</v>
      </c>
      <c r="I22" s="92" t="s">
        <v>163</v>
      </c>
      <c r="J22" s="130" t="s">
        <v>164</v>
      </c>
      <c r="K22" s="107">
        <v>3239999800</v>
      </c>
      <c r="L22" s="30" t="s">
        <v>227</v>
      </c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125"/>
    </row>
    <row r="23" spans="1:25" ht="165" customHeight="1" x14ac:dyDescent="0.25">
      <c r="A23" s="137"/>
      <c r="B23" s="134"/>
      <c r="C23" s="117">
        <v>0.25</v>
      </c>
      <c r="D23" s="117">
        <v>0.25</v>
      </c>
      <c r="E23" s="118">
        <v>0.25</v>
      </c>
      <c r="F23" s="117">
        <v>0.25</v>
      </c>
      <c r="G23" s="56" t="s">
        <v>258</v>
      </c>
      <c r="H23" s="56" t="s">
        <v>229</v>
      </c>
      <c r="I23" s="92" t="s">
        <v>228</v>
      </c>
      <c r="J23" s="130" t="s">
        <v>166</v>
      </c>
      <c r="K23" s="107">
        <v>7000000</v>
      </c>
      <c r="L23" s="30" t="s">
        <v>231</v>
      </c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69"/>
    </row>
    <row r="24" spans="1:25" ht="18" customHeight="1" x14ac:dyDescent="0.25">
      <c r="A24" s="137"/>
      <c r="B24" s="134"/>
      <c r="C24" s="120"/>
      <c r="D24" s="120"/>
      <c r="E24" s="120"/>
      <c r="F24" s="120"/>
      <c r="G24" s="164" t="s">
        <v>38</v>
      </c>
      <c r="H24" s="165"/>
      <c r="I24" s="165"/>
      <c r="J24" s="165"/>
      <c r="K24" s="165"/>
      <c r="L24" s="166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spans="1:25" ht="16.5" customHeight="1" x14ac:dyDescent="0.25">
      <c r="A25" s="137"/>
      <c r="B25" s="134"/>
      <c r="C25" s="120"/>
      <c r="D25" s="120"/>
      <c r="E25" s="120"/>
      <c r="F25" s="120"/>
      <c r="G25" s="164" t="s">
        <v>167</v>
      </c>
      <c r="H25" s="165"/>
      <c r="I25" s="165"/>
      <c r="J25" s="165"/>
      <c r="K25" s="165"/>
      <c r="L25" s="166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5" ht="63" x14ac:dyDescent="0.25">
      <c r="A26" s="137"/>
      <c r="B26" s="134"/>
      <c r="C26" s="117">
        <v>0.25</v>
      </c>
      <c r="D26" s="117">
        <v>0.25</v>
      </c>
      <c r="E26" s="117">
        <v>0.25</v>
      </c>
      <c r="F26" s="117">
        <v>0.25</v>
      </c>
      <c r="G26" s="56" t="s">
        <v>39</v>
      </c>
      <c r="H26" s="93" t="s">
        <v>168</v>
      </c>
      <c r="I26" s="92" t="s">
        <v>232</v>
      </c>
      <c r="J26" s="130" t="s">
        <v>170</v>
      </c>
      <c r="K26" s="108">
        <v>2345666263</v>
      </c>
      <c r="L26" s="30" t="s">
        <v>72</v>
      </c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69"/>
    </row>
    <row r="27" spans="1:25" ht="19.5" customHeight="1" x14ac:dyDescent="0.25">
      <c r="A27" s="137"/>
      <c r="B27" s="134"/>
      <c r="C27" s="122"/>
      <c r="D27" s="122"/>
      <c r="E27" s="122"/>
      <c r="F27" s="122"/>
      <c r="G27" s="164" t="s">
        <v>128</v>
      </c>
      <c r="H27" s="165"/>
      <c r="I27" s="165"/>
      <c r="J27" s="165"/>
      <c r="K27" s="165"/>
      <c r="L27" s="166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5" ht="105" customHeight="1" x14ac:dyDescent="0.25">
      <c r="A28" s="137"/>
      <c r="B28" s="134"/>
      <c r="C28" s="117">
        <v>0.25</v>
      </c>
      <c r="D28" s="117">
        <v>0.25</v>
      </c>
      <c r="E28" s="117">
        <v>0.25</v>
      </c>
      <c r="F28" s="117">
        <v>0.25</v>
      </c>
      <c r="G28" s="56" t="s">
        <v>130</v>
      </c>
      <c r="H28" s="93" t="s">
        <v>172</v>
      </c>
      <c r="I28" s="92" t="s">
        <v>233</v>
      </c>
      <c r="J28" s="130" t="s">
        <v>132</v>
      </c>
      <c r="K28" s="108">
        <v>650000000</v>
      </c>
      <c r="L28" s="30" t="s">
        <v>211</v>
      </c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69"/>
    </row>
    <row r="29" spans="1:25" ht="15" customHeight="1" x14ac:dyDescent="0.25">
      <c r="A29" s="137"/>
      <c r="B29" s="134"/>
      <c r="C29" s="120"/>
      <c r="D29" s="120"/>
      <c r="E29" s="120"/>
      <c r="F29" s="120"/>
      <c r="G29" s="164" t="s">
        <v>70</v>
      </c>
      <c r="H29" s="165"/>
      <c r="I29" s="165"/>
      <c r="J29" s="165"/>
      <c r="K29" s="165"/>
      <c r="L29" s="166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spans="1:25" ht="97.5" customHeight="1" x14ac:dyDescent="0.25">
      <c r="A30" s="137"/>
      <c r="B30" s="134"/>
      <c r="C30" s="117">
        <v>0.25</v>
      </c>
      <c r="D30" s="117">
        <v>0.25</v>
      </c>
      <c r="E30" s="117">
        <v>0.25</v>
      </c>
      <c r="F30" s="117">
        <v>0.25</v>
      </c>
      <c r="G30" s="55" t="s">
        <v>41</v>
      </c>
      <c r="H30" s="55" t="s">
        <v>235</v>
      </c>
      <c r="I30" s="92" t="s">
        <v>236</v>
      </c>
      <c r="J30" s="130" t="s">
        <v>234</v>
      </c>
      <c r="K30" s="106">
        <v>6000000</v>
      </c>
      <c r="L30" s="30" t="s">
        <v>72</v>
      </c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69"/>
    </row>
    <row r="31" spans="1:25" ht="141.75" x14ac:dyDescent="0.25">
      <c r="A31" s="137"/>
      <c r="B31" s="134"/>
      <c r="C31" s="117">
        <v>0.25</v>
      </c>
      <c r="D31" s="117">
        <v>0.25</v>
      </c>
      <c r="E31" s="117">
        <v>0.25</v>
      </c>
      <c r="F31" s="117">
        <v>0.25</v>
      </c>
      <c r="G31" s="56" t="s">
        <v>237</v>
      </c>
      <c r="H31" s="56" t="s">
        <v>238</v>
      </c>
      <c r="I31" s="92" t="s">
        <v>239</v>
      </c>
      <c r="J31" s="130" t="s">
        <v>134</v>
      </c>
      <c r="K31" s="106">
        <v>30000000</v>
      </c>
      <c r="L31" s="30" t="s">
        <v>72</v>
      </c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69"/>
    </row>
    <row r="32" spans="1:25" ht="78.75" customHeight="1" x14ac:dyDescent="0.25">
      <c r="A32" s="137"/>
      <c r="B32" s="134"/>
      <c r="C32" s="117">
        <v>0.25</v>
      </c>
      <c r="D32" s="117">
        <v>0.25</v>
      </c>
      <c r="E32" s="117">
        <v>0.25</v>
      </c>
      <c r="F32" s="117">
        <v>0.25</v>
      </c>
      <c r="G32" s="30" t="s">
        <v>45</v>
      </c>
      <c r="H32" s="55" t="s">
        <v>240</v>
      </c>
      <c r="I32" s="92" t="s">
        <v>239</v>
      </c>
      <c r="J32" s="130" t="s">
        <v>45</v>
      </c>
      <c r="K32" s="106">
        <v>30000000</v>
      </c>
      <c r="L32" s="30" t="s">
        <v>72</v>
      </c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69"/>
    </row>
    <row r="33" spans="1:25" ht="141.75" x14ac:dyDescent="0.25">
      <c r="A33" s="137"/>
      <c r="B33" s="134"/>
      <c r="C33" s="117">
        <v>0.25</v>
      </c>
      <c r="D33" s="117">
        <v>0.25</v>
      </c>
      <c r="E33" s="117">
        <v>0.25</v>
      </c>
      <c r="F33" s="117">
        <v>0.25</v>
      </c>
      <c r="G33" s="94" t="s">
        <v>241</v>
      </c>
      <c r="H33" s="55" t="s">
        <v>242</v>
      </c>
      <c r="I33" s="92" t="s">
        <v>244</v>
      </c>
      <c r="J33" s="131" t="s">
        <v>243</v>
      </c>
      <c r="K33" s="105">
        <v>35000000</v>
      </c>
      <c r="L33" s="95" t="s">
        <v>72</v>
      </c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69"/>
    </row>
    <row r="34" spans="1:25" ht="78.75" x14ac:dyDescent="0.25">
      <c r="A34" s="137"/>
      <c r="B34" s="134"/>
      <c r="C34" s="117">
        <v>0.25</v>
      </c>
      <c r="D34" s="117">
        <v>0.25</v>
      </c>
      <c r="E34" s="117">
        <v>0.25</v>
      </c>
      <c r="F34" s="117">
        <v>0.25</v>
      </c>
      <c r="G34" s="30" t="s">
        <v>49</v>
      </c>
      <c r="H34" s="55" t="s">
        <v>186</v>
      </c>
      <c r="I34" s="92" t="s">
        <v>245</v>
      </c>
      <c r="J34" s="130" t="s">
        <v>136</v>
      </c>
      <c r="K34" s="109">
        <v>30000000</v>
      </c>
      <c r="L34" s="30" t="s">
        <v>72</v>
      </c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69"/>
    </row>
    <row r="35" spans="1:25" ht="18.75" customHeight="1" x14ac:dyDescent="0.25">
      <c r="A35" s="137"/>
      <c r="B35" s="134"/>
      <c r="C35" s="120"/>
      <c r="D35" s="120"/>
      <c r="E35" s="120"/>
      <c r="F35" s="120"/>
      <c r="G35" s="167" t="s">
        <v>69</v>
      </c>
      <c r="H35" s="168"/>
      <c r="I35" s="168"/>
      <c r="J35" s="168"/>
      <c r="K35" s="168"/>
      <c r="L35" s="1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</row>
    <row r="36" spans="1:25" ht="63" x14ac:dyDescent="0.25">
      <c r="A36" s="137"/>
      <c r="B36" s="134"/>
      <c r="C36" s="117">
        <v>0.25</v>
      </c>
      <c r="D36" s="117">
        <v>0.25</v>
      </c>
      <c r="E36" s="117">
        <v>0.25</v>
      </c>
      <c r="F36" s="117">
        <v>0.25</v>
      </c>
      <c r="G36" s="30" t="s">
        <v>51</v>
      </c>
      <c r="H36" s="55" t="s">
        <v>187</v>
      </c>
      <c r="I36" s="92" t="s">
        <v>246</v>
      </c>
      <c r="J36" s="130" t="s">
        <v>137</v>
      </c>
      <c r="K36" s="109">
        <v>4500000</v>
      </c>
      <c r="L36" s="30" t="s">
        <v>72</v>
      </c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69"/>
    </row>
    <row r="37" spans="1:25" ht="94.5" x14ac:dyDescent="0.25">
      <c r="A37" s="137"/>
      <c r="B37" s="134"/>
      <c r="C37" s="117">
        <v>0.25</v>
      </c>
      <c r="D37" s="117">
        <v>0.25</v>
      </c>
      <c r="E37" s="117">
        <v>0.25</v>
      </c>
      <c r="F37" s="117">
        <v>0.25</v>
      </c>
      <c r="G37" s="55" t="s">
        <v>53</v>
      </c>
      <c r="H37" s="55" t="s">
        <v>247</v>
      </c>
      <c r="I37" s="92" t="s">
        <v>245</v>
      </c>
      <c r="J37" s="130" t="s">
        <v>138</v>
      </c>
      <c r="K37" s="109">
        <v>90000000</v>
      </c>
      <c r="L37" s="30" t="s">
        <v>72</v>
      </c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69"/>
    </row>
    <row r="38" spans="1:25" ht="78.75" x14ac:dyDescent="0.25">
      <c r="A38" s="137"/>
      <c r="B38" s="134"/>
      <c r="C38" s="117">
        <v>0.25</v>
      </c>
      <c r="D38" s="117">
        <v>0.25</v>
      </c>
      <c r="E38" s="117">
        <v>0.25</v>
      </c>
      <c r="F38" s="117">
        <v>0.25</v>
      </c>
      <c r="G38" s="55" t="s">
        <v>55</v>
      </c>
      <c r="H38" s="55" t="s">
        <v>189</v>
      </c>
      <c r="I38" s="92" t="s">
        <v>245</v>
      </c>
      <c r="J38" s="130" t="s">
        <v>139</v>
      </c>
      <c r="K38" s="109">
        <v>15000000</v>
      </c>
      <c r="L38" s="30" t="s">
        <v>72</v>
      </c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69"/>
    </row>
    <row r="39" spans="1:25" ht="141.75" x14ac:dyDescent="0.25">
      <c r="A39" s="137"/>
      <c r="B39" s="134"/>
      <c r="C39" s="117">
        <v>0.25</v>
      </c>
      <c r="D39" s="117">
        <v>0.25</v>
      </c>
      <c r="E39" s="117">
        <v>0.25</v>
      </c>
      <c r="F39" s="117">
        <v>0.25</v>
      </c>
      <c r="G39" s="30" t="s">
        <v>57</v>
      </c>
      <c r="H39" s="55" t="s">
        <v>191</v>
      </c>
      <c r="I39" s="92" t="s">
        <v>245</v>
      </c>
      <c r="J39" s="130" t="s">
        <v>263</v>
      </c>
      <c r="K39" s="109">
        <v>454553880</v>
      </c>
      <c r="L39" s="30" t="s">
        <v>72</v>
      </c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69"/>
    </row>
    <row r="40" spans="1:25" s="72" customFormat="1" ht="18.75" customHeight="1" x14ac:dyDescent="0.25">
      <c r="A40" s="137"/>
      <c r="B40" s="134"/>
      <c r="C40" s="123"/>
      <c r="D40" s="123"/>
      <c r="E40" s="123"/>
      <c r="F40" s="123"/>
      <c r="G40" s="154" t="s">
        <v>68</v>
      </c>
      <c r="H40" s="155"/>
      <c r="I40" s="155"/>
      <c r="J40" s="155"/>
      <c r="K40" s="155"/>
      <c r="L40" s="156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1:25" ht="192" customHeight="1" x14ac:dyDescent="0.25">
      <c r="A41" s="137"/>
      <c r="B41" s="134"/>
      <c r="C41" s="117">
        <v>0.25</v>
      </c>
      <c r="D41" s="117">
        <v>0.25</v>
      </c>
      <c r="E41" s="117">
        <v>0.25</v>
      </c>
      <c r="F41" s="117">
        <v>0.25</v>
      </c>
      <c r="G41" s="55" t="s">
        <v>250</v>
      </c>
      <c r="H41" s="55" t="s">
        <v>249</v>
      </c>
      <c r="I41" s="92" t="s">
        <v>248</v>
      </c>
      <c r="J41" s="130" t="s">
        <v>144</v>
      </c>
      <c r="K41" s="107">
        <v>50000000</v>
      </c>
      <c r="L41" s="30" t="s">
        <v>72</v>
      </c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69"/>
    </row>
    <row r="42" spans="1:25" ht="95.25" customHeight="1" x14ac:dyDescent="0.25">
      <c r="A42" s="137"/>
      <c r="B42" s="134"/>
      <c r="C42" s="117">
        <v>0.25</v>
      </c>
      <c r="D42" s="117">
        <v>0.25</v>
      </c>
      <c r="E42" s="117">
        <v>0.25</v>
      </c>
      <c r="F42" s="117">
        <v>0.25</v>
      </c>
      <c r="G42" s="56" t="s">
        <v>251</v>
      </c>
      <c r="H42" s="55" t="s">
        <v>252</v>
      </c>
      <c r="I42" s="92" t="s">
        <v>196</v>
      </c>
      <c r="J42" s="130" t="s">
        <v>145</v>
      </c>
      <c r="K42" s="109">
        <v>4000000</v>
      </c>
      <c r="L42" s="30" t="s">
        <v>72</v>
      </c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69"/>
    </row>
    <row r="43" spans="1:25" ht="126" x14ac:dyDescent="0.25">
      <c r="A43" s="138"/>
      <c r="B43" s="135"/>
      <c r="C43" s="117">
        <v>0.25</v>
      </c>
      <c r="D43" s="117">
        <v>0.25</v>
      </c>
      <c r="E43" s="117">
        <v>0.25</v>
      </c>
      <c r="F43" s="117">
        <v>0.25</v>
      </c>
      <c r="G43" s="56" t="s">
        <v>253</v>
      </c>
      <c r="H43" s="55" t="s">
        <v>254</v>
      </c>
      <c r="I43" s="92" t="s">
        <v>255</v>
      </c>
      <c r="J43" s="130" t="s">
        <v>199</v>
      </c>
      <c r="K43" s="109">
        <v>20000000</v>
      </c>
      <c r="L43" s="30" t="s">
        <v>72</v>
      </c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69"/>
    </row>
    <row r="44" spans="1:25" x14ac:dyDescent="0.25">
      <c r="A44" s="69"/>
      <c r="B44" s="69"/>
      <c r="C44" s="88"/>
      <c r="D44" s="88"/>
      <c r="E44" s="88"/>
      <c r="F44" s="88"/>
      <c r="G44" s="32"/>
      <c r="H44" s="32"/>
      <c r="I44" s="92"/>
      <c r="J44" s="130"/>
      <c r="K44" s="107"/>
      <c r="L44" s="30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</row>
    <row r="45" spans="1:25" ht="21" customHeight="1" x14ac:dyDescent="0.25">
      <c r="A45" s="69"/>
      <c r="B45" s="69"/>
      <c r="C45" s="88"/>
      <c r="D45" s="88"/>
      <c r="E45" s="88"/>
      <c r="F45" s="88"/>
      <c r="G45" s="164" t="s">
        <v>147</v>
      </c>
      <c r="H45" s="165"/>
      <c r="I45" s="165"/>
      <c r="J45" s="166"/>
      <c r="K45" s="110">
        <f>SUM(K10:K43)</f>
        <v>7430680943</v>
      </c>
      <c r="L45" s="30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</row>
    <row r="46" spans="1:25" x14ac:dyDescent="0.25">
      <c r="K46" s="111"/>
    </row>
    <row r="48" spans="1:25" x14ac:dyDescent="0.25">
      <c r="K48" s="111"/>
    </row>
  </sheetData>
  <mergeCells count="36">
    <mergeCell ref="G35:L35"/>
    <mergeCell ref="G40:L40"/>
    <mergeCell ref="G45:J45"/>
    <mergeCell ref="G24:L24"/>
    <mergeCell ref="G25:L25"/>
    <mergeCell ref="G27:L27"/>
    <mergeCell ref="G29:L29"/>
    <mergeCell ref="P5:R5"/>
    <mergeCell ref="S5:U5"/>
    <mergeCell ref="V5:X5"/>
    <mergeCell ref="G21:L21"/>
    <mergeCell ref="C7:F7"/>
    <mergeCell ref="M7:X7"/>
    <mergeCell ref="G9:L9"/>
    <mergeCell ref="G10:L10"/>
    <mergeCell ref="G12:L12"/>
    <mergeCell ref="G13:L13"/>
    <mergeCell ref="G15:L15"/>
    <mergeCell ref="G16:L16"/>
    <mergeCell ref="G20:L20"/>
    <mergeCell ref="B9:B43"/>
    <mergeCell ref="A9:A43"/>
    <mergeCell ref="A1:Y1"/>
    <mergeCell ref="A2:Y2"/>
    <mergeCell ref="A4:A6"/>
    <mergeCell ref="B4:B6"/>
    <mergeCell ref="C4:F5"/>
    <mergeCell ref="G4:G5"/>
    <mergeCell ref="H4:H6"/>
    <mergeCell ref="I4:I6"/>
    <mergeCell ref="J4:J6"/>
    <mergeCell ref="K4:K6"/>
    <mergeCell ref="L4:L6"/>
    <mergeCell ref="M4:X4"/>
    <mergeCell ref="Y4:Y6"/>
    <mergeCell ref="M5:O5"/>
  </mergeCells>
  <pageMargins left="0.15748031496062992" right="0.19685039370078741" top="0.74803149606299213" bottom="0" header="0.31496062992125984" footer="0.31496062992125984"/>
  <pageSetup paperSize="14" scale="92" orientation="landscape" r:id="rId1"/>
  <rowBreaks count="5" manualBreakCount="5">
    <brk id="14" max="16383" man="1"/>
    <brk id="23" max="16383" man="1"/>
    <brk id="30" max="16383" man="1"/>
    <brk id="36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"/>
  <sheetViews>
    <sheetView view="pageBreakPreview" zoomScaleNormal="100" zoomScaleSheetLayoutView="100" workbookViewId="0">
      <selection activeCell="C3" sqref="C1:F1048576"/>
    </sheetView>
  </sheetViews>
  <sheetFormatPr defaultRowHeight="15.75" x14ac:dyDescent="0.25"/>
  <cols>
    <col min="1" max="1" width="4.140625" style="71" customWidth="1"/>
    <col min="2" max="2" width="14" style="71" customWidth="1"/>
    <col min="3" max="3" width="5.7109375" style="71" customWidth="1"/>
    <col min="4" max="6" width="5" style="71" customWidth="1"/>
    <col min="7" max="7" width="19.42578125" style="71" customWidth="1"/>
    <col min="8" max="8" width="18.85546875" style="71" customWidth="1"/>
    <col min="9" max="9" width="11" style="101" customWidth="1"/>
    <col min="10" max="10" width="14.42578125" style="101" customWidth="1"/>
    <col min="11" max="11" width="16.28515625" style="112" customWidth="1"/>
    <col min="12" max="12" width="15.28515625" style="97" customWidth="1"/>
    <col min="13" max="24" width="3.140625" style="71" customWidth="1"/>
    <col min="25" max="25" width="5" style="71" customWidth="1"/>
    <col min="26" max="16384" width="9.140625" style="71"/>
  </cols>
  <sheetData>
    <row r="1" spans="1:25" s="72" customFormat="1" x14ac:dyDescent="0.25">
      <c r="A1" s="139" t="s">
        <v>149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5" s="72" customFormat="1" x14ac:dyDescent="0.25">
      <c r="A2" s="139" t="s">
        <v>74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4" spans="1:25" s="72" customFormat="1" x14ac:dyDescent="0.25">
      <c r="A4" s="140" t="s">
        <v>0</v>
      </c>
      <c r="B4" s="141" t="s">
        <v>11</v>
      </c>
      <c r="C4" s="141" t="s">
        <v>12</v>
      </c>
      <c r="D4" s="141"/>
      <c r="E4" s="141"/>
      <c r="F4" s="141"/>
      <c r="G4" s="142" t="s">
        <v>209</v>
      </c>
      <c r="H4" s="142" t="s">
        <v>13</v>
      </c>
      <c r="I4" s="142" t="s">
        <v>5</v>
      </c>
      <c r="J4" s="141" t="s">
        <v>213</v>
      </c>
      <c r="K4" s="147" t="s">
        <v>14</v>
      </c>
      <c r="L4" s="142" t="s">
        <v>157</v>
      </c>
      <c r="M4" s="140" t="s">
        <v>8</v>
      </c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50" t="s">
        <v>206</v>
      </c>
    </row>
    <row r="5" spans="1:25" s="72" customFormat="1" ht="27.75" customHeight="1" x14ac:dyDescent="0.25">
      <c r="A5" s="140"/>
      <c r="B5" s="141"/>
      <c r="C5" s="141"/>
      <c r="D5" s="141"/>
      <c r="E5" s="141"/>
      <c r="F5" s="141"/>
      <c r="G5" s="143"/>
      <c r="H5" s="144"/>
      <c r="I5" s="144"/>
      <c r="J5" s="140"/>
      <c r="K5" s="148"/>
      <c r="L5" s="144"/>
      <c r="M5" s="153" t="s">
        <v>1</v>
      </c>
      <c r="N5" s="153"/>
      <c r="O5" s="153"/>
      <c r="P5" s="153" t="s">
        <v>2</v>
      </c>
      <c r="Q5" s="153"/>
      <c r="R5" s="153"/>
      <c r="S5" s="153" t="s">
        <v>3</v>
      </c>
      <c r="T5" s="153"/>
      <c r="U5" s="153"/>
      <c r="V5" s="153" t="s">
        <v>4</v>
      </c>
      <c r="W5" s="153"/>
      <c r="X5" s="153"/>
      <c r="Y5" s="151"/>
    </row>
    <row r="6" spans="1:25" s="72" customFormat="1" x14ac:dyDescent="0.25">
      <c r="A6" s="140"/>
      <c r="B6" s="141"/>
      <c r="C6" s="74" t="s">
        <v>1</v>
      </c>
      <c r="D6" s="74" t="s">
        <v>2</v>
      </c>
      <c r="E6" s="74" t="s">
        <v>3</v>
      </c>
      <c r="F6" s="74" t="s">
        <v>4</v>
      </c>
      <c r="G6" s="73"/>
      <c r="H6" s="143"/>
      <c r="I6" s="143"/>
      <c r="J6" s="140"/>
      <c r="K6" s="149"/>
      <c r="L6" s="143"/>
      <c r="M6" s="75">
        <v>1</v>
      </c>
      <c r="N6" s="75">
        <v>2</v>
      </c>
      <c r="O6" s="75">
        <v>3</v>
      </c>
      <c r="P6" s="75">
        <v>4</v>
      </c>
      <c r="Q6" s="75">
        <v>5</v>
      </c>
      <c r="R6" s="75">
        <v>6</v>
      </c>
      <c r="S6" s="75">
        <v>7</v>
      </c>
      <c r="T6" s="75">
        <v>8</v>
      </c>
      <c r="U6" s="75">
        <v>9</v>
      </c>
      <c r="V6" s="75">
        <v>10</v>
      </c>
      <c r="W6" s="75">
        <v>11</v>
      </c>
      <c r="X6" s="75">
        <v>12</v>
      </c>
      <c r="Y6" s="152"/>
    </row>
    <row r="7" spans="1:25" s="77" customFormat="1" x14ac:dyDescent="0.25">
      <c r="A7" s="76">
        <v>1</v>
      </c>
      <c r="B7" s="76">
        <v>2</v>
      </c>
      <c r="C7" s="157">
        <v>3</v>
      </c>
      <c r="D7" s="157"/>
      <c r="E7" s="157"/>
      <c r="F7" s="157"/>
      <c r="G7" s="76">
        <v>4</v>
      </c>
      <c r="H7" s="76">
        <v>5</v>
      </c>
      <c r="I7" s="98">
        <v>6</v>
      </c>
      <c r="J7" s="102">
        <v>7</v>
      </c>
      <c r="K7" s="103">
        <v>8</v>
      </c>
      <c r="L7" s="98">
        <v>9</v>
      </c>
      <c r="M7" s="157">
        <v>10</v>
      </c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76">
        <v>11</v>
      </c>
    </row>
    <row r="8" spans="1:25" x14ac:dyDescent="0.25">
      <c r="A8" s="78"/>
      <c r="B8" s="78"/>
      <c r="C8" s="78"/>
      <c r="D8" s="78"/>
      <c r="E8" s="78"/>
      <c r="F8" s="78"/>
      <c r="G8" s="68" t="s">
        <v>15</v>
      </c>
      <c r="H8" s="78"/>
      <c r="I8" s="99"/>
      <c r="J8" s="99"/>
      <c r="K8" s="104"/>
      <c r="L8" s="96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25" ht="16.5" customHeight="1" x14ac:dyDescent="0.25">
      <c r="A9" s="79"/>
      <c r="B9" s="133" t="s">
        <v>175</v>
      </c>
      <c r="C9" s="80"/>
      <c r="D9" s="80"/>
      <c r="E9" s="80"/>
      <c r="F9" s="80"/>
      <c r="G9" s="158" t="s">
        <v>201</v>
      </c>
      <c r="H9" s="159"/>
      <c r="I9" s="159"/>
      <c r="J9" s="159"/>
      <c r="K9" s="159"/>
      <c r="L9" s="160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</row>
    <row r="10" spans="1:25" x14ac:dyDescent="0.25">
      <c r="A10" s="81"/>
      <c r="B10" s="134"/>
      <c r="C10" s="82"/>
      <c r="D10" s="82"/>
      <c r="E10" s="82"/>
      <c r="F10" s="82"/>
      <c r="G10" s="164" t="s">
        <v>202</v>
      </c>
      <c r="H10" s="165"/>
      <c r="I10" s="165"/>
      <c r="J10" s="165"/>
      <c r="K10" s="165"/>
      <c r="L10" s="166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</row>
    <row r="11" spans="1:25" ht="112.5" customHeight="1" x14ac:dyDescent="0.25">
      <c r="A11" s="69"/>
      <c r="B11" s="134"/>
      <c r="C11" s="83">
        <v>0.1</v>
      </c>
      <c r="D11" s="83">
        <v>0.3</v>
      </c>
      <c r="E11" s="83">
        <v>0.3</v>
      </c>
      <c r="F11" s="83">
        <v>0.3</v>
      </c>
      <c r="G11" s="84" t="s">
        <v>103</v>
      </c>
      <c r="H11" s="55" t="s">
        <v>150</v>
      </c>
      <c r="I11" s="92" t="s">
        <v>151</v>
      </c>
      <c r="J11" s="70" t="s">
        <v>112</v>
      </c>
      <c r="K11" s="105">
        <v>20000000</v>
      </c>
      <c r="L11" s="95" t="s">
        <v>113</v>
      </c>
      <c r="M11" s="69"/>
      <c r="N11" s="69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69"/>
    </row>
    <row r="12" spans="1:25" x14ac:dyDescent="0.25">
      <c r="A12" s="69"/>
      <c r="B12" s="114"/>
      <c r="C12" s="83"/>
      <c r="D12" s="83"/>
      <c r="E12" s="83"/>
      <c r="F12" s="83"/>
      <c r="G12" s="161" t="s">
        <v>152</v>
      </c>
      <c r="H12" s="162"/>
      <c r="I12" s="162"/>
      <c r="J12" s="162"/>
      <c r="K12" s="162"/>
      <c r="L12" s="163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</row>
    <row r="13" spans="1:25" ht="63" x14ac:dyDescent="0.25">
      <c r="A13" s="69"/>
      <c r="B13" s="114"/>
      <c r="C13" s="83">
        <v>0.18</v>
      </c>
      <c r="D13" s="83">
        <v>0.28000000000000003</v>
      </c>
      <c r="E13" s="86">
        <v>0.27</v>
      </c>
      <c r="F13" s="83">
        <v>0.27</v>
      </c>
      <c r="G13" s="84" t="s">
        <v>200</v>
      </c>
      <c r="H13" s="55" t="s">
        <v>153</v>
      </c>
      <c r="I13" s="92" t="s">
        <v>151</v>
      </c>
      <c r="J13" s="70" t="s">
        <v>154</v>
      </c>
      <c r="K13" s="105">
        <v>5000000</v>
      </c>
      <c r="L13" s="95" t="s">
        <v>155</v>
      </c>
      <c r="M13" s="69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69"/>
    </row>
    <row r="14" spans="1:25" x14ac:dyDescent="0.25">
      <c r="A14" s="69"/>
      <c r="B14" s="114"/>
      <c r="C14" s="87"/>
      <c r="D14" s="87"/>
      <c r="E14" s="87"/>
      <c r="F14" s="88"/>
      <c r="G14" s="164" t="s">
        <v>22</v>
      </c>
      <c r="H14" s="165"/>
      <c r="I14" s="165"/>
      <c r="J14" s="165"/>
      <c r="K14" s="165"/>
      <c r="L14" s="166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</row>
    <row r="15" spans="1:25" ht="31.5" customHeight="1" x14ac:dyDescent="0.25">
      <c r="A15" s="69"/>
      <c r="B15" s="114"/>
      <c r="C15" s="87"/>
      <c r="D15" s="87"/>
      <c r="E15" s="87"/>
      <c r="F15" s="88"/>
      <c r="G15" s="164" t="s">
        <v>203</v>
      </c>
      <c r="H15" s="165"/>
      <c r="I15" s="165"/>
      <c r="J15" s="165"/>
      <c r="K15" s="165"/>
      <c r="L15" s="166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5" ht="105" customHeight="1" x14ac:dyDescent="0.25">
      <c r="A16" s="69"/>
      <c r="B16" s="114"/>
      <c r="C16" s="83">
        <v>0.1</v>
      </c>
      <c r="D16" s="83">
        <v>0.3</v>
      </c>
      <c r="E16" s="83">
        <v>0.3</v>
      </c>
      <c r="F16" s="83">
        <v>0.3</v>
      </c>
      <c r="G16" s="94" t="s">
        <v>156</v>
      </c>
      <c r="H16" s="55" t="s">
        <v>153</v>
      </c>
      <c r="I16" s="92" t="s">
        <v>125</v>
      </c>
      <c r="J16" s="100" t="s">
        <v>154</v>
      </c>
      <c r="K16" s="106">
        <v>3000000</v>
      </c>
      <c r="L16" s="30" t="s">
        <v>210</v>
      </c>
      <c r="M16" s="69"/>
      <c r="N16" s="69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69"/>
    </row>
    <row r="17" spans="1:25" ht="100.5" customHeight="1" x14ac:dyDescent="0.25">
      <c r="A17" s="69"/>
      <c r="B17" s="114"/>
      <c r="C17" s="83">
        <v>0.1</v>
      </c>
      <c r="D17" s="83">
        <v>0.3</v>
      </c>
      <c r="E17" s="83">
        <v>0.3</v>
      </c>
      <c r="F17" s="83">
        <v>0.3</v>
      </c>
      <c r="G17" s="94" t="s">
        <v>31</v>
      </c>
      <c r="H17" s="55" t="s">
        <v>153</v>
      </c>
      <c r="I17" s="92" t="s">
        <v>125</v>
      </c>
      <c r="J17" s="100" t="s">
        <v>154</v>
      </c>
      <c r="K17" s="106">
        <v>5000000</v>
      </c>
      <c r="L17" s="30" t="s">
        <v>210</v>
      </c>
      <c r="M17" s="69"/>
      <c r="N17" s="69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69"/>
    </row>
    <row r="18" spans="1:25" ht="15.75" customHeight="1" x14ac:dyDescent="0.25">
      <c r="A18" s="69"/>
      <c r="B18" s="114"/>
      <c r="C18" s="88"/>
      <c r="D18" s="88"/>
      <c r="E18" s="88"/>
      <c r="F18" s="88"/>
      <c r="G18" s="164" t="s">
        <v>34</v>
      </c>
      <c r="H18" s="165"/>
      <c r="I18" s="165"/>
      <c r="J18" s="165"/>
      <c r="K18" s="165"/>
      <c r="L18" s="166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</row>
    <row r="19" spans="1:25" ht="30.75" customHeight="1" x14ac:dyDescent="0.25">
      <c r="A19" s="69"/>
      <c r="B19" s="114"/>
      <c r="C19" s="88"/>
      <c r="D19" s="88"/>
      <c r="E19" s="88"/>
      <c r="F19" s="88"/>
      <c r="G19" s="164" t="s">
        <v>204</v>
      </c>
      <c r="H19" s="165"/>
      <c r="I19" s="165"/>
      <c r="J19" s="165"/>
      <c r="K19" s="165"/>
      <c r="L19" s="166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 spans="1:25" ht="81.75" customHeight="1" x14ac:dyDescent="0.25">
      <c r="A20" s="69"/>
      <c r="B20" s="114"/>
      <c r="C20" s="83">
        <v>0.1</v>
      </c>
      <c r="D20" s="83">
        <v>0.3</v>
      </c>
      <c r="E20" s="83">
        <v>0.3</v>
      </c>
      <c r="F20" s="83">
        <v>0.3</v>
      </c>
      <c r="G20" s="56" t="s">
        <v>158</v>
      </c>
      <c r="H20" s="56" t="s">
        <v>159</v>
      </c>
      <c r="I20" s="113" t="s">
        <v>95</v>
      </c>
      <c r="J20" s="100" t="s">
        <v>87</v>
      </c>
      <c r="K20" s="106">
        <v>55000000</v>
      </c>
      <c r="L20" s="95" t="s">
        <v>113</v>
      </c>
      <c r="M20" s="69"/>
      <c r="N20" s="69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69"/>
    </row>
    <row r="21" spans="1:25" ht="103.5" customHeight="1" x14ac:dyDescent="0.25">
      <c r="A21" s="69"/>
      <c r="B21" s="114"/>
      <c r="C21" s="83">
        <v>0.1</v>
      </c>
      <c r="D21" s="83">
        <v>0.3</v>
      </c>
      <c r="E21" s="83">
        <v>0.3</v>
      </c>
      <c r="F21" s="83">
        <v>0.3</v>
      </c>
      <c r="G21" s="56" t="s">
        <v>27</v>
      </c>
      <c r="H21" s="30" t="s">
        <v>117</v>
      </c>
      <c r="I21" s="92" t="s">
        <v>160</v>
      </c>
      <c r="J21" s="100" t="s">
        <v>118</v>
      </c>
      <c r="K21" s="106">
        <v>275200000</v>
      </c>
      <c r="L21" s="30" t="s">
        <v>210</v>
      </c>
      <c r="M21" s="69"/>
      <c r="N21" s="69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69"/>
    </row>
    <row r="22" spans="1:25" ht="94.5" x14ac:dyDescent="0.25">
      <c r="A22" s="69"/>
      <c r="B22" s="114"/>
      <c r="C22" s="83">
        <v>0.1</v>
      </c>
      <c r="D22" s="83">
        <v>0.3</v>
      </c>
      <c r="E22" s="83">
        <v>0.3</v>
      </c>
      <c r="F22" s="83">
        <v>0.3</v>
      </c>
      <c r="G22" s="56" t="s">
        <v>29</v>
      </c>
      <c r="H22" s="56" t="s">
        <v>161</v>
      </c>
      <c r="I22" s="113" t="s">
        <v>95</v>
      </c>
      <c r="J22" s="100" t="s">
        <v>93</v>
      </c>
      <c r="K22" s="106">
        <v>35000000</v>
      </c>
      <c r="L22" s="95" t="s">
        <v>113</v>
      </c>
      <c r="M22" s="69"/>
      <c r="N22" s="69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69"/>
    </row>
    <row r="23" spans="1:25" ht="18" customHeight="1" x14ac:dyDescent="0.25">
      <c r="A23" s="69"/>
      <c r="B23" s="114"/>
      <c r="C23" s="69"/>
      <c r="D23" s="69"/>
      <c r="E23" s="69"/>
      <c r="F23" s="69"/>
      <c r="G23" s="154" t="s">
        <v>33</v>
      </c>
      <c r="H23" s="155"/>
      <c r="I23" s="155"/>
      <c r="J23" s="155"/>
      <c r="K23" s="155"/>
      <c r="L23" s="156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5" ht="30.75" customHeight="1" x14ac:dyDescent="0.25">
      <c r="A24" s="69"/>
      <c r="B24" s="114"/>
      <c r="C24" s="69"/>
      <c r="D24" s="69"/>
      <c r="E24" s="69"/>
      <c r="F24" s="69"/>
      <c r="G24" s="154" t="s">
        <v>205</v>
      </c>
      <c r="H24" s="155"/>
      <c r="I24" s="155"/>
      <c r="J24" s="155"/>
      <c r="K24" s="155"/>
      <c r="L24" s="156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spans="1:25" ht="155.25" customHeight="1" x14ac:dyDescent="0.25">
      <c r="A25" s="69"/>
      <c r="B25" s="114"/>
      <c r="C25" s="83">
        <v>0.18</v>
      </c>
      <c r="D25" s="83">
        <v>0.28000000000000003</v>
      </c>
      <c r="E25" s="86">
        <v>0.27</v>
      </c>
      <c r="F25" s="83">
        <v>0.27</v>
      </c>
      <c r="G25" s="56" t="s">
        <v>119</v>
      </c>
      <c r="H25" s="56" t="s">
        <v>162</v>
      </c>
      <c r="I25" s="92" t="s">
        <v>163</v>
      </c>
      <c r="J25" s="100" t="s">
        <v>164</v>
      </c>
      <c r="K25" s="107">
        <v>352907200</v>
      </c>
      <c r="L25" s="30" t="s">
        <v>212</v>
      </c>
      <c r="M25" s="69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69"/>
    </row>
    <row r="26" spans="1:25" ht="165" customHeight="1" x14ac:dyDescent="0.25">
      <c r="A26" s="69"/>
      <c r="B26" s="114"/>
      <c r="C26" s="83">
        <v>0.18</v>
      </c>
      <c r="D26" s="83">
        <v>0.28000000000000003</v>
      </c>
      <c r="E26" s="86">
        <v>0.27</v>
      </c>
      <c r="F26" s="83">
        <v>0.27</v>
      </c>
      <c r="G26" s="56" t="s">
        <v>26</v>
      </c>
      <c r="H26" s="56" t="s">
        <v>165</v>
      </c>
      <c r="I26" s="92" t="s">
        <v>19</v>
      </c>
      <c r="J26" s="100" t="s">
        <v>166</v>
      </c>
      <c r="K26" s="107">
        <v>5000000</v>
      </c>
      <c r="L26" s="30" t="s">
        <v>208</v>
      </c>
      <c r="M26" s="69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69"/>
    </row>
    <row r="27" spans="1:25" ht="18" customHeight="1" x14ac:dyDescent="0.25">
      <c r="A27" s="69"/>
      <c r="B27" s="114"/>
      <c r="C27" s="88"/>
      <c r="D27" s="88"/>
      <c r="E27" s="88"/>
      <c r="F27" s="88"/>
      <c r="G27" s="164" t="s">
        <v>38</v>
      </c>
      <c r="H27" s="165"/>
      <c r="I27" s="165"/>
      <c r="J27" s="165"/>
      <c r="K27" s="165"/>
      <c r="L27" s="166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5" ht="16.5" customHeight="1" x14ac:dyDescent="0.25">
      <c r="A28" s="69"/>
      <c r="B28" s="114"/>
      <c r="C28" s="88"/>
      <c r="D28" s="88"/>
      <c r="E28" s="88"/>
      <c r="F28" s="88"/>
      <c r="G28" s="164" t="s">
        <v>167</v>
      </c>
      <c r="H28" s="165"/>
      <c r="I28" s="165"/>
      <c r="J28" s="165"/>
      <c r="K28" s="165"/>
      <c r="L28" s="166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spans="1:25" ht="63" x14ac:dyDescent="0.25">
      <c r="A29" s="69"/>
      <c r="B29" s="114"/>
      <c r="C29" s="83">
        <v>0.25</v>
      </c>
      <c r="D29" s="83">
        <v>0.25</v>
      </c>
      <c r="E29" s="83">
        <v>0.25</v>
      </c>
      <c r="F29" s="83">
        <v>0.25</v>
      </c>
      <c r="G29" s="56" t="s">
        <v>39</v>
      </c>
      <c r="H29" s="93" t="s">
        <v>168</v>
      </c>
      <c r="I29" s="92" t="s">
        <v>169</v>
      </c>
      <c r="J29" s="100" t="s">
        <v>170</v>
      </c>
      <c r="K29" s="108">
        <v>2264976474</v>
      </c>
      <c r="L29" s="30" t="s">
        <v>72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69"/>
    </row>
    <row r="30" spans="1:25" ht="19.5" customHeight="1" x14ac:dyDescent="0.25">
      <c r="A30" s="69"/>
      <c r="B30" s="114"/>
      <c r="C30" s="89"/>
      <c r="D30" s="89"/>
      <c r="E30" s="89"/>
      <c r="F30" s="89"/>
      <c r="G30" s="164" t="s">
        <v>128</v>
      </c>
      <c r="H30" s="165"/>
      <c r="I30" s="165"/>
      <c r="J30" s="165"/>
      <c r="K30" s="165"/>
      <c r="L30" s="166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spans="1:25" ht="105" customHeight="1" x14ac:dyDescent="0.25">
      <c r="A31" s="69"/>
      <c r="B31" s="114"/>
      <c r="C31" s="83">
        <v>0.6</v>
      </c>
      <c r="D31" s="83">
        <v>0.4</v>
      </c>
      <c r="E31" s="89"/>
      <c r="F31" s="89"/>
      <c r="G31" s="56" t="s">
        <v>130</v>
      </c>
      <c r="H31" s="93" t="s">
        <v>172</v>
      </c>
      <c r="I31" s="92" t="s">
        <v>171</v>
      </c>
      <c r="J31" s="100" t="s">
        <v>132</v>
      </c>
      <c r="K31" s="108">
        <v>223221000</v>
      </c>
      <c r="L31" s="30" t="s">
        <v>211</v>
      </c>
      <c r="M31" s="69"/>
      <c r="N31" s="69"/>
      <c r="O31" s="85"/>
      <c r="P31" s="69"/>
      <c r="Q31" s="69"/>
      <c r="R31" s="85"/>
      <c r="S31" s="69"/>
      <c r="T31" s="69"/>
      <c r="U31" s="69"/>
      <c r="V31" s="69"/>
      <c r="W31" s="69"/>
      <c r="X31" s="69"/>
      <c r="Y31" s="69"/>
    </row>
    <row r="32" spans="1:25" ht="15" customHeight="1" x14ac:dyDescent="0.25">
      <c r="A32" s="69"/>
      <c r="B32" s="114"/>
      <c r="C32" s="88"/>
      <c r="D32" s="88"/>
      <c r="E32" s="88"/>
      <c r="F32" s="88"/>
      <c r="G32" s="164" t="s">
        <v>70</v>
      </c>
      <c r="H32" s="165"/>
      <c r="I32" s="165"/>
      <c r="J32" s="165"/>
      <c r="K32" s="165"/>
      <c r="L32" s="166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spans="1:25" ht="97.5" customHeight="1" x14ac:dyDescent="0.25">
      <c r="A33" s="69"/>
      <c r="B33" s="114"/>
      <c r="C33" s="83">
        <v>0.25</v>
      </c>
      <c r="D33" s="83">
        <v>0.25</v>
      </c>
      <c r="E33" s="83">
        <v>0.25</v>
      </c>
      <c r="F33" s="83">
        <v>0.25</v>
      </c>
      <c r="G33" s="55" t="s">
        <v>41</v>
      </c>
      <c r="H33" s="55" t="s">
        <v>173</v>
      </c>
      <c r="I33" s="92" t="s">
        <v>19</v>
      </c>
      <c r="J33" s="100" t="s">
        <v>133</v>
      </c>
      <c r="K33" s="106">
        <v>5900000</v>
      </c>
      <c r="L33" s="30" t="s">
        <v>72</v>
      </c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69"/>
    </row>
    <row r="34" spans="1:25" ht="126" x14ac:dyDescent="0.25">
      <c r="A34" s="69"/>
      <c r="B34" s="114"/>
      <c r="C34" s="83">
        <v>0.25</v>
      </c>
      <c r="D34" s="83">
        <v>0.25</v>
      </c>
      <c r="E34" s="83">
        <v>0.25</v>
      </c>
      <c r="F34" s="83">
        <v>0.25</v>
      </c>
      <c r="G34" s="56" t="s">
        <v>43</v>
      </c>
      <c r="H34" s="56" t="s">
        <v>174</v>
      </c>
      <c r="I34" s="92" t="s">
        <v>19</v>
      </c>
      <c r="J34" s="100" t="s">
        <v>134</v>
      </c>
      <c r="K34" s="106">
        <v>25000000</v>
      </c>
      <c r="L34" s="30" t="s">
        <v>72</v>
      </c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69"/>
    </row>
    <row r="35" spans="1:25" ht="78.75" customHeight="1" x14ac:dyDescent="0.25">
      <c r="A35" s="69"/>
      <c r="B35" s="114"/>
      <c r="C35" s="83">
        <v>0.25</v>
      </c>
      <c r="D35" s="83">
        <v>0.25</v>
      </c>
      <c r="E35" s="83">
        <v>0.25</v>
      </c>
      <c r="F35" s="83">
        <v>0.25</v>
      </c>
      <c r="G35" s="30" t="s">
        <v>45</v>
      </c>
      <c r="H35" s="55" t="s">
        <v>176</v>
      </c>
      <c r="I35" s="92" t="s">
        <v>19</v>
      </c>
      <c r="J35" s="100" t="s">
        <v>45</v>
      </c>
      <c r="K35" s="106">
        <v>45000000</v>
      </c>
      <c r="L35" s="30" t="s">
        <v>72</v>
      </c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69"/>
    </row>
    <row r="36" spans="1:25" ht="47.25" x14ac:dyDescent="0.25">
      <c r="A36" s="69"/>
      <c r="B36" s="114"/>
      <c r="C36" s="83">
        <v>0.25</v>
      </c>
      <c r="D36" s="83">
        <v>0.25</v>
      </c>
      <c r="E36" s="83">
        <v>0.25</v>
      </c>
      <c r="F36" s="83">
        <v>0.25</v>
      </c>
      <c r="G36" s="170" t="s">
        <v>47</v>
      </c>
      <c r="H36" s="55" t="s">
        <v>177</v>
      </c>
      <c r="I36" s="92" t="s">
        <v>178</v>
      </c>
      <c r="J36" s="100" t="s">
        <v>183</v>
      </c>
      <c r="K36" s="173">
        <v>30850000</v>
      </c>
      <c r="L36" s="176" t="s">
        <v>72</v>
      </c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69"/>
    </row>
    <row r="37" spans="1:25" ht="47.25" x14ac:dyDescent="0.25">
      <c r="A37" s="69"/>
      <c r="B37" s="114"/>
      <c r="C37" s="83"/>
      <c r="D37" s="83"/>
      <c r="E37" s="83"/>
      <c r="F37" s="83"/>
      <c r="G37" s="171"/>
      <c r="H37" s="55" t="s">
        <v>182</v>
      </c>
      <c r="I37" s="92" t="s">
        <v>180</v>
      </c>
      <c r="J37" s="100" t="s">
        <v>184</v>
      </c>
      <c r="K37" s="174"/>
      <c r="L37" s="134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69"/>
    </row>
    <row r="38" spans="1:25" ht="47.25" x14ac:dyDescent="0.25">
      <c r="A38" s="69"/>
      <c r="B38" s="114"/>
      <c r="C38" s="83"/>
      <c r="D38" s="83"/>
      <c r="E38" s="83"/>
      <c r="F38" s="83"/>
      <c r="G38" s="172"/>
      <c r="H38" s="55" t="s">
        <v>179</v>
      </c>
      <c r="I38" s="92" t="s">
        <v>181</v>
      </c>
      <c r="J38" s="100" t="s">
        <v>185</v>
      </c>
      <c r="K38" s="175"/>
      <c r="L38" s="13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69"/>
    </row>
    <row r="39" spans="1:25" ht="78.75" x14ac:dyDescent="0.25">
      <c r="A39" s="69"/>
      <c r="B39" s="114"/>
      <c r="C39" s="83">
        <v>0.25</v>
      </c>
      <c r="D39" s="83">
        <v>0.25</v>
      </c>
      <c r="E39" s="83">
        <v>0.25</v>
      </c>
      <c r="F39" s="83">
        <v>0.25</v>
      </c>
      <c r="G39" s="30" t="s">
        <v>49</v>
      </c>
      <c r="H39" s="55" t="s">
        <v>186</v>
      </c>
      <c r="I39" s="92" t="s">
        <v>19</v>
      </c>
      <c r="J39" s="100" t="s">
        <v>136</v>
      </c>
      <c r="K39" s="109">
        <v>30000000</v>
      </c>
      <c r="L39" s="30" t="s">
        <v>72</v>
      </c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69"/>
    </row>
    <row r="40" spans="1:25" ht="18.75" customHeight="1" x14ac:dyDescent="0.25">
      <c r="A40" s="69"/>
      <c r="B40" s="114"/>
      <c r="C40" s="88"/>
      <c r="D40" s="88"/>
      <c r="E40" s="88"/>
      <c r="F40" s="88"/>
      <c r="G40" s="167" t="s">
        <v>69</v>
      </c>
      <c r="H40" s="168"/>
      <c r="I40" s="168"/>
      <c r="J40" s="168"/>
      <c r="K40" s="168"/>
      <c r="L40" s="1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</row>
    <row r="41" spans="1:25" ht="63" x14ac:dyDescent="0.25">
      <c r="A41" s="69"/>
      <c r="B41" s="114"/>
      <c r="C41" s="83">
        <v>0.25</v>
      </c>
      <c r="D41" s="83">
        <v>0.25</v>
      </c>
      <c r="E41" s="83">
        <v>0.25</v>
      </c>
      <c r="F41" s="83">
        <v>0.25</v>
      </c>
      <c r="G41" s="30" t="s">
        <v>51</v>
      </c>
      <c r="H41" s="55" t="s">
        <v>187</v>
      </c>
      <c r="I41" s="92" t="s">
        <v>188</v>
      </c>
      <c r="J41" s="100" t="s">
        <v>137</v>
      </c>
      <c r="K41" s="109">
        <v>3000000</v>
      </c>
      <c r="L41" s="30" t="s">
        <v>72</v>
      </c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69"/>
    </row>
    <row r="42" spans="1:25" ht="78.75" x14ac:dyDescent="0.25">
      <c r="A42" s="69"/>
      <c r="B42" s="114"/>
      <c r="C42" s="83">
        <v>0.25</v>
      </c>
      <c r="D42" s="83">
        <v>0.25</v>
      </c>
      <c r="E42" s="83">
        <v>0.25</v>
      </c>
      <c r="F42" s="83">
        <v>0.25</v>
      </c>
      <c r="G42" s="55" t="s">
        <v>53</v>
      </c>
      <c r="H42" s="55" t="s">
        <v>190</v>
      </c>
      <c r="I42" s="92" t="s">
        <v>19</v>
      </c>
      <c r="J42" s="100" t="s">
        <v>138</v>
      </c>
      <c r="K42" s="109">
        <v>90000000</v>
      </c>
      <c r="L42" s="30" t="s">
        <v>72</v>
      </c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69"/>
    </row>
    <row r="43" spans="1:25" ht="78.75" x14ac:dyDescent="0.25">
      <c r="A43" s="69"/>
      <c r="B43" s="114"/>
      <c r="C43" s="83">
        <v>0.25</v>
      </c>
      <c r="D43" s="83">
        <v>0.25</v>
      </c>
      <c r="E43" s="83">
        <v>0.25</v>
      </c>
      <c r="F43" s="83">
        <v>0.25</v>
      </c>
      <c r="G43" s="55" t="s">
        <v>55</v>
      </c>
      <c r="H43" s="55" t="s">
        <v>189</v>
      </c>
      <c r="I43" s="92" t="s">
        <v>19</v>
      </c>
      <c r="J43" s="100" t="s">
        <v>139</v>
      </c>
      <c r="K43" s="109">
        <v>19654800</v>
      </c>
      <c r="L43" s="30" t="s">
        <v>72</v>
      </c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69"/>
    </row>
    <row r="44" spans="1:25" ht="78.75" x14ac:dyDescent="0.25">
      <c r="A44" s="69"/>
      <c r="B44" s="114"/>
      <c r="C44" s="83">
        <v>0.25</v>
      </c>
      <c r="D44" s="83">
        <v>0.25</v>
      </c>
      <c r="E44" s="83">
        <v>0.25</v>
      </c>
      <c r="F44" s="83">
        <v>0.25</v>
      </c>
      <c r="G44" s="30" t="s">
        <v>57</v>
      </c>
      <c r="H44" s="55" t="s">
        <v>191</v>
      </c>
      <c r="I44" s="92" t="s">
        <v>19</v>
      </c>
      <c r="J44" s="100" t="s">
        <v>140</v>
      </c>
      <c r="K44" s="109">
        <v>408230800</v>
      </c>
      <c r="L44" s="30" t="s">
        <v>72</v>
      </c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69"/>
    </row>
    <row r="45" spans="1:25" s="72" customFormat="1" ht="18.75" customHeight="1" x14ac:dyDescent="0.25">
      <c r="A45" s="90"/>
      <c r="B45" s="114"/>
      <c r="C45" s="91"/>
      <c r="D45" s="91"/>
      <c r="E45" s="91"/>
      <c r="F45" s="91"/>
      <c r="G45" s="154" t="s">
        <v>68</v>
      </c>
      <c r="H45" s="155"/>
      <c r="I45" s="155"/>
      <c r="J45" s="155"/>
      <c r="K45" s="155"/>
      <c r="L45" s="156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</row>
    <row r="46" spans="1:25" ht="192" customHeight="1" x14ac:dyDescent="0.25">
      <c r="A46" s="69"/>
      <c r="B46" s="114"/>
      <c r="C46" s="83">
        <v>0.25</v>
      </c>
      <c r="D46" s="83">
        <v>0.25</v>
      </c>
      <c r="E46" s="83">
        <v>0.25</v>
      </c>
      <c r="F46" s="83">
        <v>0.25</v>
      </c>
      <c r="G46" s="55" t="s">
        <v>61</v>
      </c>
      <c r="H46" s="55" t="s">
        <v>192</v>
      </c>
      <c r="I46" s="92" t="s">
        <v>193</v>
      </c>
      <c r="J46" s="100" t="s">
        <v>144</v>
      </c>
      <c r="K46" s="107">
        <v>45000000</v>
      </c>
      <c r="L46" s="30" t="s">
        <v>72</v>
      </c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69"/>
    </row>
    <row r="47" spans="1:25" ht="95.25" customHeight="1" x14ac:dyDescent="0.25">
      <c r="A47" s="69"/>
      <c r="B47" s="114"/>
      <c r="C47" s="83">
        <v>0.25</v>
      </c>
      <c r="D47" s="83">
        <v>0.25</v>
      </c>
      <c r="E47" s="83">
        <v>0.25</v>
      </c>
      <c r="F47" s="83">
        <v>0.25</v>
      </c>
      <c r="G47" s="56" t="s">
        <v>194</v>
      </c>
      <c r="H47" s="55" t="s">
        <v>195</v>
      </c>
      <c r="I47" s="92" t="s">
        <v>196</v>
      </c>
      <c r="J47" s="100" t="s">
        <v>145</v>
      </c>
      <c r="K47" s="109">
        <v>37500000</v>
      </c>
      <c r="L47" s="30" t="s">
        <v>72</v>
      </c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69"/>
    </row>
    <row r="48" spans="1:25" ht="110.25" x14ac:dyDescent="0.25">
      <c r="A48" s="69"/>
      <c r="B48" s="115"/>
      <c r="C48" s="83">
        <v>0.25</v>
      </c>
      <c r="D48" s="83">
        <v>0.25</v>
      </c>
      <c r="E48" s="83">
        <v>0.25</v>
      </c>
      <c r="F48" s="83">
        <v>0.25</v>
      </c>
      <c r="G48" s="56" t="s">
        <v>197</v>
      </c>
      <c r="H48" s="55" t="s">
        <v>207</v>
      </c>
      <c r="I48" s="92" t="s">
        <v>198</v>
      </c>
      <c r="J48" s="100" t="s">
        <v>199</v>
      </c>
      <c r="K48" s="109">
        <v>9999900</v>
      </c>
      <c r="L48" s="30" t="s">
        <v>72</v>
      </c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69"/>
    </row>
    <row r="49" spans="1:25" x14ac:dyDescent="0.25">
      <c r="A49" s="69"/>
      <c r="B49" s="69"/>
      <c r="C49" s="88"/>
      <c r="D49" s="88"/>
      <c r="E49" s="88"/>
      <c r="F49" s="88"/>
      <c r="G49" s="32"/>
      <c r="H49" s="32"/>
      <c r="I49" s="92"/>
      <c r="J49" s="100"/>
      <c r="K49" s="107"/>
      <c r="L49" s="30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</row>
    <row r="50" spans="1:25" ht="21" customHeight="1" x14ac:dyDescent="0.25">
      <c r="A50" s="69"/>
      <c r="B50" s="69"/>
      <c r="C50" s="88"/>
      <c r="D50" s="88"/>
      <c r="E50" s="88"/>
      <c r="F50" s="88"/>
      <c r="G50" s="164" t="s">
        <v>147</v>
      </c>
      <c r="H50" s="165"/>
      <c r="I50" s="165"/>
      <c r="J50" s="166"/>
      <c r="K50" s="110">
        <f>SUM(K11:K48)</f>
        <v>3994440174</v>
      </c>
      <c r="L50" s="30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</row>
    <row r="53" spans="1:25" x14ac:dyDescent="0.25">
      <c r="K53" s="111"/>
    </row>
  </sheetData>
  <mergeCells count="39">
    <mergeCell ref="B9:B11"/>
    <mergeCell ref="G12:L12"/>
    <mergeCell ref="G9:L9"/>
    <mergeCell ref="G10:L10"/>
    <mergeCell ref="G14:L14"/>
    <mergeCell ref="G50:J50"/>
    <mergeCell ref="G15:L15"/>
    <mergeCell ref="G19:L19"/>
    <mergeCell ref="G18:L18"/>
    <mergeCell ref="G23:L23"/>
    <mergeCell ref="G24:L24"/>
    <mergeCell ref="G36:G38"/>
    <mergeCell ref="K36:K38"/>
    <mergeCell ref="L36:L38"/>
    <mergeCell ref="G27:L27"/>
    <mergeCell ref="G28:L28"/>
    <mergeCell ref="G30:L30"/>
    <mergeCell ref="G32:L32"/>
    <mergeCell ref="G40:L40"/>
    <mergeCell ref="G45:L45"/>
    <mergeCell ref="C7:F7"/>
    <mergeCell ref="M7:X7"/>
    <mergeCell ref="L4:L6"/>
    <mergeCell ref="M4:X4"/>
    <mergeCell ref="Y4:Y6"/>
    <mergeCell ref="M5:O5"/>
    <mergeCell ref="P5:R5"/>
    <mergeCell ref="S5:U5"/>
    <mergeCell ref="V5:X5"/>
    <mergeCell ref="A1:Y1"/>
    <mergeCell ref="A2:Y2"/>
    <mergeCell ref="A4:A6"/>
    <mergeCell ref="B4:B6"/>
    <mergeCell ref="C4:F5"/>
    <mergeCell ref="G4:G5"/>
    <mergeCell ref="H4:H6"/>
    <mergeCell ref="I4:I6"/>
    <mergeCell ref="J4:J6"/>
    <mergeCell ref="K4:K6"/>
  </mergeCells>
  <pageMargins left="0.35433070866141736" right="0" top="0.74803149606299213" bottom="0" header="0.31496062992125984" footer="0.31496062992125984"/>
  <pageSetup paperSize="9" scale="80" orientation="landscape" r:id="rId1"/>
  <rowBreaks count="5" manualBreakCount="5">
    <brk id="17" max="16383" man="1"/>
    <brk id="25" max="24" man="1"/>
    <brk id="33" max="16383" man="1"/>
    <brk id="41" max="16383" man="1"/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7"/>
  <sheetViews>
    <sheetView topLeftCell="A4" zoomScaleNormal="100" zoomScaleSheetLayoutView="112" workbookViewId="0">
      <selection activeCell="C14" sqref="C14"/>
    </sheetView>
  </sheetViews>
  <sheetFormatPr defaultRowHeight="15" x14ac:dyDescent="0.25"/>
  <cols>
    <col min="1" max="1" width="4.140625" customWidth="1"/>
    <col min="2" max="2" width="13.85546875" customWidth="1"/>
    <col min="3" max="6" width="4.7109375" customWidth="1"/>
    <col min="7" max="7" width="16.28515625" customWidth="1"/>
    <col min="8" max="8" width="17.5703125" customWidth="1"/>
    <col min="9" max="9" width="10.28515625" customWidth="1"/>
    <col min="10" max="10" width="13.85546875" customWidth="1"/>
    <col min="11" max="11" width="15.85546875" style="49" customWidth="1"/>
    <col min="12" max="12" width="14" style="1" customWidth="1"/>
    <col min="13" max="24" width="3.140625" customWidth="1"/>
    <col min="25" max="25" width="12.5703125" customWidth="1"/>
  </cols>
  <sheetData>
    <row r="1" spans="1:25" x14ac:dyDescent="0.25">
      <c r="A1" s="194" t="s">
        <v>148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5" x14ac:dyDescent="0.25">
      <c r="A2" s="194" t="s">
        <v>74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4" spans="1:25" x14ac:dyDescent="0.25">
      <c r="A4" s="195" t="s">
        <v>0</v>
      </c>
      <c r="B4" s="196" t="s">
        <v>11</v>
      </c>
      <c r="C4" s="196" t="s">
        <v>12</v>
      </c>
      <c r="D4" s="196"/>
      <c r="E4" s="196"/>
      <c r="F4" s="196"/>
      <c r="G4" s="197" t="s">
        <v>10</v>
      </c>
      <c r="H4" s="197" t="s">
        <v>13</v>
      </c>
      <c r="I4" s="197" t="s">
        <v>5</v>
      </c>
      <c r="J4" s="195" t="s">
        <v>6</v>
      </c>
      <c r="K4" s="199" t="s">
        <v>14</v>
      </c>
      <c r="L4" s="197" t="s">
        <v>7</v>
      </c>
      <c r="M4" s="195" t="s">
        <v>8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202" t="s">
        <v>9</v>
      </c>
    </row>
    <row r="5" spans="1:25" x14ac:dyDescent="0.25">
      <c r="A5" s="195"/>
      <c r="B5" s="196"/>
      <c r="C5" s="196"/>
      <c r="D5" s="196"/>
      <c r="E5" s="196"/>
      <c r="F5" s="196"/>
      <c r="G5" s="198"/>
      <c r="H5" s="185"/>
      <c r="I5" s="185"/>
      <c r="J5" s="195"/>
      <c r="K5" s="200"/>
      <c r="L5" s="185"/>
      <c r="M5" s="188" t="s">
        <v>1</v>
      </c>
      <c r="N5" s="188"/>
      <c r="O5" s="188"/>
      <c r="P5" s="188" t="s">
        <v>2</v>
      </c>
      <c r="Q5" s="188"/>
      <c r="R5" s="188"/>
      <c r="S5" s="188" t="s">
        <v>3</v>
      </c>
      <c r="T5" s="188"/>
      <c r="U5" s="188"/>
      <c r="V5" s="188" t="s">
        <v>4</v>
      </c>
      <c r="W5" s="188"/>
      <c r="X5" s="188"/>
      <c r="Y5" s="203"/>
    </row>
    <row r="6" spans="1:25" x14ac:dyDescent="0.25">
      <c r="A6" s="195"/>
      <c r="B6" s="196"/>
      <c r="C6" s="2" t="s">
        <v>1</v>
      </c>
      <c r="D6" s="2" t="s">
        <v>2</v>
      </c>
      <c r="E6" s="2" t="s">
        <v>3</v>
      </c>
      <c r="F6" s="2" t="s">
        <v>4</v>
      </c>
      <c r="G6" s="3"/>
      <c r="H6" s="198"/>
      <c r="I6" s="198"/>
      <c r="J6" s="195"/>
      <c r="K6" s="201"/>
      <c r="L6" s="198"/>
      <c r="M6" s="26">
        <v>1</v>
      </c>
      <c r="N6" s="26">
        <v>2</v>
      </c>
      <c r="O6" s="26">
        <v>3</v>
      </c>
      <c r="P6" s="26">
        <v>4</v>
      </c>
      <c r="Q6" s="26">
        <v>5</v>
      </c>
      <c r="R6" s="26">
        <v>6</v>
      </c>
      <c r="S6" s="26">
        <v>7</v>
      </c>
      <c r="T6" s="26">
        <v>8</v>
      </c>
      <c r="U6" s="26">
        <v>9</v>
      </c>
      <c r="V6" s="26">
        <v>10</v>
      </c>
      <c r="W6" s="26">
        <v>11</v>
      </c>
      <c r="X6" s="26">
        <v>12</v>
      </c>
      <c r="Y6" s="204"/>
    </row>
    <row r="7" spans="1:25" x14ac:dyDescent="0.25">
      <c r="A7" s="4">
        <v>1</v>
      </c>
      <c r="B7" s="4">
        <v>2</v>
      </c>
      <c r="C7" s="189">
        <v>3</v>
      </c>
      <c r="D7" s="189"/>
      <c r="E7" s="189"/>
      <c r="F7" s="189"/>
      <c r="G7" s="4">
        <v>4</v>
      </c>
      <c r="H7" s="4">
        <v>5</v>
      </c>
      <c r="I7" s="4">
        <v>6</v>
      </c>
      <c r="J7" s="4">
        <v>7</v>
      </c>
      <c r="K7" s="39">
        <v>8</v>
      </c>
      <c r="L7" s="4">
        <v>9</v>
      </c>
      <c r="M7" s="189">
        <v>10</v>
      </c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4">
        <v>11</v>
      </c>
    </row>
    <row r="8" spans="1:25" x14ac:dyDescent="0.25">
      <c r="A8" s="5"/>
      <c r="B8" s="5"/>
      <c r="C8" s="5"/>
      <c r="D8" s="5"/>
      <c r="E8" s="5"/>
      <c r="F8" s="5"/>
      <c r="G8" s="6" t="s">
        <v>15</v>
      </c>
      <c r="H8" s="5"/>
      <c r="I8" s="5"/>
      <c r="J8" s="5"/>
      <c r="K8" s="40"/>
      <c r="L8" s="3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78.75" x14ac:dyDescent="0.25">
      <c r="A9" s="7"/>
      <c r="B9" s="8"/>
      <c r="C9" s="9"/>
      <c r="D9" s="9"/>
      <c r="E9" s="9"/>
      <c r="F9" s="9"/>
      <c r="G9" s="27" t="s">
        <v>101</v>
      </c>
      <c r="H9" s="7"/>
      <c r="I9" s="7"/>
      <c r="J9" s="7"/>
      <c r="K9" s="41"/>
      <c r="L9" s="3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75" x14ac:dyDescent="0.25">
      <c r="A10" s="10"/>
      <c r="B10" s="10"/>
      <c r="C10" s="61"/>
      <c r="D10" s="50">
        <v>0.5</v>
      </c>
      <c r="E10" s="62">
        <v>0.5</v>
      </c>
      <c r="F10" s="61"/>
      <c r="G10" s="192" t="s">
        <v>103</v>
      </c>
      <c r="H10" s="59" t="s">
        <v>110</v>
      </c>
      <c r="I10" s="12" t="s">
        <v>109</v>
      </c>
      <c r="J10" s="13" t="s">
        <v>112</v>
      </c>
      <c r="K10" s="180">
        <v>75000000</v>
      </c>
      <c r="L10" s="182" t="s">
        <v>113</v>
      </c>
      <c r="M10" s="10"/>
      <c r="N10" s="10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10"/>
    </row>
    <row r="11" spans="1:25" ht="60" x14ac:dyDescent="0.25">
      <c r="A11" s="10"/>
      <c r="B11" s="10"/>
      <c r="C11" s="61"/>
      <c r="D11" s="50">
        <v>0.5</v>
      </c>
      <c r="E11" s="23"/>
      <c r="F11" s="50">
        <v>0.5</v>
      </c>
      <c r="G11" s="193"/>
      <c r="H11" s="59" t="s">
        <v>107</v>
      </c>
      <c r="I11" s="12" t="s">
        <v>108</v>
      </c>
      <c r="J11" s="13" t="s">
        <v>111</v>
      </c>
      <c r="K11" s="181"/>
      <c r="L11" s="183"/>
      <c r="M11" s="10"/>
      <c r="N11" s="10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10"/>
    </row>
    <row r="12" spans="1:25" x14ac:dyDescent="0.25">
      <c r="A12" s="10"/>
      <c r="B12" s="10"/>
      <c r="C12" s="22"/>
      <c r="D12" s="23"/>
      <c r="E12" s="24"/>
      <c r="F12" s="22"/>
      <c r="G12" s="20"/>
      <c r="H12" s="11"/>
      <c r="I12" s="12"/>
      <c r="J12" s="13"/>
      <c r="K12" s="42"/>
      <c r="L12" s="12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63" x14ac:dyDescent="0.25">
      <c r="A13" s="10"/>
      <c r="B13" s="10"/>
      <c r="C13" s="22"/>
      <c r="D13" s="22"/>
      <c r="E13" s="22"/>
      <c r="F13" s="23"/>
      <c r="G13" s="28" t="s">
        <v>22</v>
      </c>
      <c r="H13" s="11"/>
      <c r="I13" s="12"/>
      <c r="J13" s="13"/>
      <c r="K13" s="42"/>
      <c r="L13" s="16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41.75" x14ac:dyDescent="0.25">
      <c r="A14" s="10"/>
      <c r="B14" s="10"/>
      <c r="C14" s="64" t="s">
        <v>114</v>
      </c>
      <c r="D14" s="65">
        <v>0.25</v>
      </c>
      <c r="E14" s="66" t="s">
        <v>115</v>
      </c>
      <c r="F14" s="65">
        <v>0.25</v>
      </c>
      <c r="G14" s="190" t="s">
        <v>31</v>
      </c>
      <c r="H14" s="32" t="s">
        <v>30</v>
      </c>
      <c r="I14" s="12" t="s">
        <v>102</v>
      </c>
      <c r="J14" s="21" t="s">
        <v>105</v>
      </c>
      <c r="K14" s="186">
        <v>290000000</v>
      </c>
      <c r="L14" s="179" t="s">
        <v>104</v>
      </c>
      <c r="M14" s="10"/>
      <c r="N14" s="10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10"/>
    </row>
    <row r="15" spans="1:25" ht="135" x14ac:dyDescent="0.25">
      <c r="A15" s="10"/>
      <c r="B15" s="10"/>
      <c r="C15" s="22"/>
      <c r="D15" s="50">
        <v>0.5</v>
      </c>
      <c r="E15" s="22"/>
      <c r="F15" s="50">
        <v>0.5</v>
      </c>
      <c r="G15" s="191"/>
      <c r="H15" s="32" t="s">
        <v>106</v>
      </c>
      <c r="I15" s="29" t="s">
        <v>35</v>
      </c>
      <c r="J15" s="21" t="s">
        <v>85</v>
      </c>
      <c r="K15" s="186"/>
      <c r="L15" s="179"/>
      <c r="M15" s="10"/>
      <c r="N15" s="10"/>
      <c r="O15" s="10"/>
      <c r="P15" s="10"/>
      <c r="Q15" s="10"/>
      <c r="R15" s="51"/>
      <c r="S15" s="10"/>
      <c r="T15" s="10"/>
      <c r="U15" s="10"/>
      <c r="V15" s="51"/>
      <c r="W15" s="10"/>
      <c r="X15" s="10"/>
      <c r="Y15" s="10"/>
    </row>
    <row r="16" spans="1:25" ht="15.75" x14ac:dyDescent="0.25">
      <c r="A16" s="10"/>
      <c r="B16" s="10"/>
      <c r="C16" s="22"/>
      <c r="D16" s="22"/>
      <c r="E16" s="22"/>
      <c r="F16" s="22"/>
      <c r="G16" s="32"/>
      <c r="H16" s="32"/>
      <c r="I16" s="29"/>
      <c r="J16" s="21"/>
      <c r="K16" s="43"/>
      <c r="L16" s="12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78.75" x14ac:dyDescent="0.25">
      <c r="A17" s="10"/>
      <c r="B17" s="10"/>
      <c r="C17" s="23"/>
      <c r="D17" s="23"/>
      <c r="E17" s="23"/>
      <c r="F17" s="23"/>
      <c r="G17" s="28" t="s">
        <v>34</v>
      </c>
      <c r="H17" s="32"/>
      <c r="I17" s="16"/>
      <c r="J17" s="17"/>
      <c r="K17" s="42"/>
      <c r="L17" s="12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94.5" x14ac:dyDescent="0.25">
      <c r="A18" s="10"/>
      <c r="B18" s="10"/>
      <c r="C18" s="50">
        <v>0.25</v>
      </c>
      <c r="D18" s="50">
        <v>0.25</v>
      </c>
      <c r="E18" s="50">
        <v>0.25</v>
      </c>
      <c r="F18" s="50">
        <v>0.25</v>
      </c>
      <c r="G18" s="32" t="s">
        <v>29</v>
      </c>
      <c r="H18" s="32" t="s">
        <v>29</v>
      </c>
      <c r="I18" s="29" t="s">
        <v>95</v>
      </c>
      <c r="J18" s="21" t="s">
        <v>87</v>
      </c>
      <c r="K18" s="180">
        <v>369695000</v>
      </c>
      <c r="L18" s="182" t="s">
        <v>113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10"/>
    </row>
    <row r="19" spans="1:25" ht="110.25" x14ac:dyDescent="0.25">
      <c r="A19" s="10"/>
      <c r="B19" s="10"/>
      <c r="C19" s="50">
        <v>0.1</v>
      </c>
      <c r="D19" s="50">
        <v>0.3</v>
      </c>
      <c r="E19" s="50">
        <v>0.3</v>
      </c>
      <c r="F19" s="62">
        <v>0.3</v>
      </c>
      <c r="G19" s="32" t="s">
        <v>27</v>
      </c>
      <c r="H19" s="30" t="s">
        <v>117</v>
      </c>
      <c r="I19" s="12" t="s">
        <v>116</v>
      </c>
      <c r="J19" s="60" t="s">
        <v>118</v>
      </c>
      <c r="K19" s="184"/>
      <c r="L19" s="185"/>
      <c r="M19" s="10"/>
      <c r="N19" s="10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10"/>
    </row>
    <row r="20" spans="1:25" ht="94.5" x14ac:dyDescent="0.25">
      <c r="A20" s="10"/>
      <c r="B20" s="10"/>
      <c r="C20" s="50">
        <v>0.25</v>
      </c>
      <c r="D20" s="50">
        <v>0.25</v>
      </c>
      <c r="E20" s="50">
        <v>0.25</v>
      </c>
      <c r="F20" s="50">
        <v>0.25</v>
      </c>
      <c r="G20" s="32" t="s">
        <v>29</v>
      </c>
      <c r="H20" s="32" t="s">
        <v>94</v>
      </c>
      <c r="I20" s="29" t="s">
        <v>95</v>
      </c>
      <c r="J20" s="21" t="s">
        <v>93</v>
      </c>
      <c r="K20" s="181"/>
      <c r="L20" s="185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10"/>
    </row>
    <row r="21" spans="1:25" ht="15.75" x14ac:dyDescent="0.25">
      <c r="A21" s="10"/>
      <c r="B21" s="10"/>
      <c r="C21" s="10"/>
      <c r="D21" s="10"/>
      <c r="E21" s="10"/>
      <c r="F21" s="10"/>
      <c r="G21" s="11"/>
      <c r="H21" s="32"/>
      <c r="I21" s="29"/>
      <c r="J21" s="21"/>
      <c r="K21" s="46"/>
      <c r="L21" s="63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 x14ac:dyDescent="0.25">
      <c r="A22" s="10"/>
      <c r="B22" s="10"/>
      <c r="C22" s="10"/>
      <c r="D22" s="10"/>
      <c r="E22" s="10"/>
      <c r="F22" s="10"/>
      <c r="G22" s="11"/>
      <c r="H22" s="32"/>
      <c r="I22" s="29"/>
      <c r="J22" s="21"/>
      <c r="K22" s="44"/>
      <c r="L22" s="12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60" x14ac:dyDescent="0.25">
      <c r="A23" s="10"/>
      <c r="B23" s="14"/>
      <c r="C23" s="10"/>
      <c r="D23" s="10"/>
      <c r="E23" s="10"/>
      <c r="F23" s="10"/>
      <c r="G23" s="33" t="s">
        <v>33</v>
      </c>
      <c r="H23" s="32"/>
      <c r="I23" s="29"/>
      <c r="J23" s="31"/>
      <c r="K23" s="45"/>
      <c r="L23" s="12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75" x14ac:dyDescent="0.25">
      <c r="A24" s="10"/>
      <c r="B24" s="14"/>
      <c r="C24" s="50">
        <v>0.25</v>
      </c>
      <c r="D24" s="50">
        <v>0.25</v>
      </c>
      <c r="E24" s="50">
        <v>0.25</v>
      </c>
      <c r="F24" s="50">
        <v>0.25</v>
      </c>
      <c r="G24" s="177" t="s">
        <v>119</v>
      </c>
      <c r="H24" s="32" t="s">
        <v>120</v>
      </c>
      <c r="I24" s="29" t="s">
        <v>19</v>
      </c>
      <c r="J24" s="21" t="s">
        <v>88</v>
      </c>
      <c r="K24" s="186">
        <v>1789629400</v>
      </c>
      <c r="L24" s="179" t="s">
        <v>124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10"/>
    </row>
    <row r="25" spans="1:25" ht="63" x14ac:dyDescent="0.25">
      <c r="A25" s="10"/>
      <c r="B25" s="10"/>
      <c r="C25" s="61"/>
      <c r="D25" s="50">
        <v>0.4</v>
      </c>
      <c r="E25" s="50">
        <v>0.6</v>
      </c>
      <c r="F25" s="61"/>
      <c r="G25" s="177"/>
      <c r="H25" s="32" t="s">
        <v>121</v>
      </c>
      <c r="I25" s="12" t="s">
        <v>125</v>
      </c>
      <c r="J25" s="21" t="s">
        <v>122</v>
      </c>
      <c r="K25" s="186"/>
      <c r="L25" s="179"/>
      <c r="M25" s="10"/>
      <c r="N25" s="10"/>
      <c r="O25" s="10"/>
      <c r="P25" s="51"/>
      <c r="Q25" s="51"/>
      <c r="R25" s="51"/>
      <c r="S25" s="51"/>
      <c r="T25" s="51"/>
      <c r="U25" s="51"/>
      <c r="V25" s="10"/>
      <c r="W25" s="10"/>
      <c r="X25" s="10"/>
      <c r="Y25" s="10"/>
    </row>
    <row r="26" spans="1:25" ht="78.75" x14ac:dyDescent="0.25">
      <c r="A26" s="10"/>
      <c r="B26" s="10"/>
      <c r="C26" s="50">
        <v>0.25</v>
      </c>
      <c r="D26" s="50">
        <v>0.25</v>
      </c>
      <c r="E26" s="50">
        <v>0.25</v>
      </c>
      <c r="F26" s="50">
        <v>0.25</v>
      </c>
      <c r="G26" s="177"/>
      <c r="H26" s="32" t="s">
        <v>123</v>
      </c>
      <c r="I26" s="12" t="s">
        <v>19</v>
      </c>
      <c r="J26" s="21" t="s">
        <v>80</v>
      </c>
      <c r="K26" s="186"/>
      <c r="L26" s="179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10"/>
    </row>
    <row r="27" spans="1:25" ht="173.25" x14ac:dyDescent="0.25">
      <c r="A27" s="10"/>
      <c r="B27" s="10"/>
      <c r="C27" s="50">
        <v>0.25</v>
      </c>
      <c r="D27" s="50">
        <v>0.25</v>
      </c>
      <c r="E27" s="50">
        <v>0.25</v>
      </c>
      <c r="F27" s="50">
        <v>0.25</v>
      </c>
      <c r="G27" s="32" t="s">
        <v>26</v>
      </c>
      <c r="H27" s="32" t="s">
        <v>20</v>
      </c>
      <c r="I27" s="12" t="s">
        <v>19</v>
      </c>
      <c r="J27" s="21" t="s">
        <v>81</v>
      </c>
      <c r="K27" s="46">
        <v>10000000</v>
      </c>
      <c r="L27" s="12" t="s">
        <v>126</v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10"/>
    </row>
    <row r="28" spans="1:25" ht="15.75" x14ac:dyDescent="0.25">
      <c r="A28" s="10"/>
      <c r="B28" s="10"/>
      <c r="C28" s="25"/>
      <c r="D28" s="25"/>
      <c r="E28" s="25"/>
      <c r="F28" s="25"/>
      <c r="G28" s="32"/>
      <c r="H28" s="32"/>
      <c r="I28" s="12"/>
      <c r="J28" s="21"/>
      <c r="K28" s="46"/>
      <c r="L28" s="12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79.5" customHeight="1" x14ac:dyDescent="0.25">
      <c r="A29" s="10"/>
      <c r="B29" s="14"/>
      <c r="C29" s="25"/>
      <c r="D29" s="25"/>
      <c r="E29" s="25"/>
      <c r="F29" s="25"/>
      <c r="G29" s="28" t="s">
        <v>38</v>
      </c>
      <c r="H29" s="32"/>
      <c r="I29" s="12"/>
      <c r="J29" s="21"/>
      <c r="K29" s="46"/>
      <c r="L29" s="12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79.5" customHeight="1" x14ac:dyDescent="0.25">
      <c r="A30" s="10"/>
      <c r="B30" s="14"/>
      <c r="C30" s="25"/>
      <c r="D30" s="25"/>
      <c r="E30" s="25"/>
      <c r="F30" s="25"/>
      <c r="G30" s="32" t="s">
        <v>129</v>
      </c>
      <c r="H30" s="32"/>
      <c r="I30" s="12"/>
      <c r="J30" s="21"/>
      <c r="K30" s="46"/>
      <c r="L30" s="12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05" x14ac:dyDescent="0.25">
      <c r="A31" s="10"/>
      <c r="B31" s="10"/>
      <c r="C31" s="50">
        <v>0.25</v>
      </c>
      <c r="D31" s="50">
        <v>0.25</v>
      </c>
      <c r="E31" s="50">
        <v>0.25</v>
      </c>
      <c r="F31" s="50">
        <v>0.25</v>
      </c>
      <c r="G31" s="32" t="s">
        <v>39</v>
      </c>
      <c r="H31" s="52" t="s">
        <v>40</v>
      </c>
      <c r="I31" s="12" t="s">
        <v>71</v>
      </c>
      <c r="J31" s="21" t="s">
        <v>127</v>
      </c>
      <c r="K31" s="53">
        <v>2437289790</v>
      </c>
      <c r="L31" s="12" t="s">
        <v>72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10"/>
    </row>
    <row r="32" spans="1:25" ht="63" x14ac:dyDescent="0.25">
      <c r="A32" s="10"/>
      <c r="B32" s="10"/>
      <c r="C32" s="61"/>
      <c r="D32" s="61"/>
      <c r="E32" s="61"/>
      <c r="F32" s="61"/>
      <c r="G32" s="32" t="s">
        <v>128</v>
      </c>
      <c r="H32" s="52"/>
      <c r="I32" s="12"/>
      <c r="J32" s="21"/>
      <c r="K32" s="53"/>
      <c r="L32" s="1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78.75" x14ac:dyDescent="0.25">
      <c r="A33" s="10"/>
      <c r="B33" s="10"/>
      <c r="C33" s="50">
        <v>0.1</v>
      </c>
      <c r="D33" s="50">
        <v>0.3</v>
      </c>
      <c r="E33" s="50">
        <v>0.3</v>
      </c>
      <c r="F33" s="50">
        <v>0.3</v>
      </c>
      <c r="G33" s="32" t="s">
        <v>130</v>
      </c>
      <c r="H33" s="52" t="s">
        <v>131</v>
      </c>
      <c r="I33" s="12" t="s">
        <v>116</v>
      </c>
      <c r="J33" s="21" t="s">
        <v>132</v>
      </c>
      <c r="K33" s="53">
        <v>275992000</v>
      </c>
      <c r="L33" s="12"/>
      <c r="M33" s="10"/>
      <c r="N33" s="10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0"/>
    </row>
    <row r="34" spans="1:25" ht="63" x14ac:dyDescent="0.25">
      <c r="A34" s="10"/>
      <c r="B34" s="10"/>
      <c r="C34" s="25"/>
      <c r="D34" s="25"/>
      <c r="E34" s="25"/>
      <c r="F34" s="25"/>
      <c r="G34" s="32" t="s">
        <v>70</v>
      </c>
      <c r="H34" s="52"/>
      <c r="I34" s="12"/>
      <c r="J34" s="21"/>
      <c r="K34" s="54"/>
      <c r="L34" s="12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94.5" x14ac:dyDescent="0.25">
      <c r="A35" s="10"/>
      <c r="B35" s="10"/>
      <c r="C35" s="50">
        <v>0.25</v>
      </c>
      <c r="D35" s="50">
        <v>0.25</v>
      </c>
      <c r="E35" s="50">
        <v>0.25</v>
      </c>
      <c r="F35" s="50">
        <v>0.25</v>
      </c>
      <c r="G35" s="55" t="s">
        <v>41</v>
      </c>
      <c r="H35" s="55" t="s">
        <v>42</v>
      </c>
      <c r="I35" s="12" t="s">
        <v>19</v>
      </c>
      <c r="J35" s="21" t="s">
        <v>133</v>
      </c>
      <c r="K35" s="54">
        <v>5000000</v>
      </c>
      <c r="L35" s="12" t="s">
        <v>72</v>
      </c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0"/>
    </row>
    <row r="36" spans="1:25" ht="120" x14ac:dyDescent="0.25">
      <c r="A36" s="10"/>
      <c r="B36" s="10"/>
      <c r="C36" s="50">
        <v>0.25</v>
      </c>
      <c r="D36" s="50">
        <v>0.25</v>
      </c>
      <c r="E36" s="50">
        <v>0.25</v>
      </c>
      <c r="F36" s="50">
        <v>0.25</v>
      </c>
      <c r="G36" s="32" t="s">
        <v>43</v>
      </c>
      <c r="H36" s="32" t="s">
        <v>44</v>
      </c>
      <c r="I36" s="12" t="s">
        <v>19</v>
      </c>
      <c r="J36" s="21" t="s">
        <v>134</v>
      </c>
      <c r="K36" s="54">
        <v>20000000</v>
      </c>
      <c r="L36" s="12" t="s">
        <v>72</v>
      </c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0"/>
    </row>
    <row r="37" spans="1:25" ht="63" x14ac:dyDescent="0.25">
      <c r="A37" s="10"/>
      <c r="B37" s="10"/>
      <c r="C37" s="50">
        <v>0.25</v>
      </c>
      <c r="D37" s="50">
        <v>0.25</v>
      </c>
      <c r="E37" s="50">
        <v>0.25</v>
      </c>
      <c r="F37" s="50">
        <v>0.25</v>
      </c>
      <c r="G37" s="30" t="s">
        <v>45</v>
      </c>
      <c r="H37" s="55" t="s">
        <v>46</v>
      </c>
      <c r="I37" s="12" t="s">
        <v>19</v>
      </c>
      <c r="J37" s="21" t="s">
        <v>45</v>
      </c>
      <c r="K37" s="54">
        <v>50000000</v>
      </c>
      <c r="L37" s="12" t="s">
        <v>72</v>
      </c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0"/>
    </row>
    <row r="38" spans="1:25" ht="63" x14ac:dyDescent="0.25">
      <c r="A38" s="10"/>
      <c r="B38" s="10"/>
      <c r="C38" s="50">
        <v>0.25</v>
      </c>
      <c r="D38" s="50">
        <v>0.25</v>
      </c>
      <c r="E38" s="50">
        <v>0.25</v>
      </c>
      <c r="F38" s="50">
        <v>0.25</v>
      </c>
      <c r="G38" s="56" t="s">
        <v>47</v>
      </c>
      <c r="H38" s="55" t="s">
        <v>48</v>
      </c>
      <c r="I38" s="12" t="s">
        <v>19</v>
      </c>
      <c r="J38" s="21" t="s">
        <v>135</v>
      </c>
      <c r="K38" s="54">
        <v>15000000</v>
      </c>
      <c r="L38" s="12" t="s">
        <v>72</v>
      </c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0"/>
    </row>
    <row r="39" spans="1:25" ht="63" x14ac:dyDescent="0.25">
      <c r="A39" s="10"/>
      <c r="B39" s="10"/>
      <c r="C39" s="50">
        <v>0.25</v>
      </c>
      <c r="D39" s="50">
        <v>0.25</v>
      </c>
      <c r="E39" s="50">
        <v>0.25</v>
      </c>
      <c r="F39" s="50">
        <v>0.25</v>
      </c>
      <c r="G39" s="30" t="s">
        <v>49</v>
      </c>
      <c r="H39" s="55" t="s">
        <v>50</v>
      </c>
      <c r="I39" s="12" t="s">
        <v>19</v>
      </c>
      <c r="J39" s="21" t="s">
        <v>136</v>
      </c>
      <c r="K39" s="57">
        <v>30000000</v>
      </c>
      <c r="L39" s="12" t="s">
        <v>72</v>
      </c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10"/>
    </row>
    <row r="40" spans="1:25" ht="78.75" x14ac:dyDescent="0.25">
      <c r="A40" s="10"/>
      <c r="B40" s="10"/>
      <c r="C40" s="25"/>
      <c r="D40" s="25"/>
      <c r="E40" s="25"/>
      <c r="F40" s="25"/>
      <c r="G40" s="30" t="s">
        <v>69</v>
      </c>
      <c r="H40" s="55"/>
      <c r="I40" s="12"/>
      <c r="J40" s="21"/>
      <c r="K40" s="46"/>
      <c r="L40" s="12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60" x14ac:dyDescent="0.25">
      <c r="A41" s="10"/>
      <c r="B41" s="10"/>
      <c r="C41" s="50">
        <v>0.25</v>
      </c>
      <c r="D41" s="50">
        <v>0.25</v>
      </c>
      <c r="E41" s="50">
        <v>0.25</v>
      </c>
      <c r="F41" s="50">
        <v>0.25</v>
      </c>
      <c r="G41" s="30" t="s">
        <v>51</v>
      </c>
      <c r="H41" s="55" t="s">
        <v>52</v>
      </c>
      <c r="I41" s="12" t="s">
        <v>19</v>
      </c>
      <c r="J41" s="21" t="s">
        <v>137</v>
      </c>
      <c r="K41" s="57">
        <v>3000000</v>
      </c>
      <c r="L41" s="12" t="s">
        <v>72</v>
      </c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10"/>
    </row>
    <row r="42" spans="1:25" ht="78.75" x14ac:dyDescent="0.25">
      <c r="A42" s="10"/>
      <c r="B42" s="10"/>
      <c r="C42" s="50">
        <v>0.25</v>
      </c>
      <c r="D42" s="50">
        <v>0.25</v>
      </c>
      <c r="E42" s="50">
        <v>0.25</v>
      </c>
      <c r="F42" s="50">
        <v>0.25</v>
      </c>
      <c r="G42" s="55" t="s">
        <v>53</v>
      </c>
      <c r="H42" s="55" t="s">
        <v>54</v>
      </c>
      <c r="I42" s="12" t="s">
        <v>19</v>
      </c>
      <c r="J42" s="21" t="s">
        <v>138</v>
      </c>
      <c r="K42" s="57">
        <v>90000000</v>
      </c>
      <c r="L42" s="12" t="s">
        <v>72</v>
      </c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10"/>
    </row>
    <row r="43" spans="1:25" ht="78.75" x14ac:dyDescent="0.25">
      <c r="A43" s="10"/>
      <c r="B43" s="10"/>
      <c r="C43" s="50">
        <v>0.25</v>
      </c>
      <c r="D43" s="50">
        <v>0.25</v>
      </c>
      <c r="E43" s="50">
        <v>0.25</v>
      </c>
      <c r="F43" s="50">
        <v>0.25</v>
      </c>
      <c r="G43" s="55" t="s">
        <v>55</v>
      </c>
      <c r="H43" s="55" t="s">
        <v>56</v>
      </c>
      <c r="I43" s="12" t="s">
        <v>19</v>
      </c>
      <c r="J43" s="21" t="s">
        <v>139</v>
      </c>
      <c r="K43" s="57">
        <v>10000000</v>
      </c>
      <c r="L43" s="12" t="s">
        <v>72</v>
      </c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10"/>
    </row>
    <row r="44" spans="1:25" ht="60" x14ac:dyDescent="0.25">
      <c r="A44" s="10"/>
      <c r="B44" s="10"/>
      <c r="C44" s="50">
        <v>0.25</v>
      </c>
      <c r="D44" s="50">
        <v>0.25</v>
      </c>
      <c r="E44" s="50">
        <v>0.25</v>
      </c>
      <c r="F44" s="50">
        <v>0.25</v>
      </c>
      <c r="G44" s="187" t="s">
        <v>57</v>
      </c>
      <c r="H44" s="55" t="s">
        <v>58</v>
      </c>
      <c r="I44" s="12" t="s">
        <v>19</v>
      </c>
      <c r="J44" s="21" t="s">
        <v>140</v>
      </c>
      <c r="K44" s="178">
        <v>418230800</v>
      </c>
      <c r="L44" s="179" t="s">
        <v>72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10"/>
    </row>
    <row r="45" spans="1:25" ht="75" x14ac:dyDescent="0.25">
      <c r="A45" s="10"/>
      <c r="B45" s="10"/>
      <c r="C45" s="50">
        <v>0.25</v>
      </c>
      <c r="D45" s="50">
        <v>0.25</v>
      </c>
      <c r="E45" s="50">
        <v>0.25</v>
      </c>
      <c r="F45" s="50">
        <v>0.25</v>
      </c>
      <c r="G45" s="187"/>
      <c r="H45" s="55" t="s">
        <v>59</v>
      </c>
      <c r="I45" s="12" t="s">
        <v>19</v>
      </c>
      <c r="J45" s="21" t="s">
        <v>141</v>
      </c>
      <c r="K45" s="178"/>
      <c r="L45" s="179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10"/>
    </row>
    <row r="46" spans="1:25" ht="60" x14ac:dyDescent="0.25">
      <c r="A46" s="10"/>
      <c r="B46" s="10"/>
      <c r="C46" s="50">
        <v>0.25</v>
      </c>
      <c r="D46" s="50">
        <v>0.25</v>
      </c>
      <c r="E46" s="50">
        <v>0.25</v>
      </c>
      <c r="F46" s="50">
        <v>0.25</v>
      </c>
      <c r="G46" s="187"/>
      <c r="H46" s="55" t="s">
        <v>60</v>
      </c>
      <c r="I46" s="12" t="s">
        <v>19</v>
      </c>
      <c r="J46" s="21" t="s">
        <v>142</v>
      </c>
      <c r="K46" s="178"/>
      <c r="L46" s="179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10"/>
    </row>
    <row r="47" spans="1:25" ht="110.25" x14ac:dyDescent="0.25">
      <c r="A47" s="10"/>
      <c r="B47" s="10"/>
      <c r="C47" s="25"/>
      <c r="D47" s="25"/>
      <c r="E47" s="25"/>
      <c r="F47" s="25"/>
      <c r="G47" s="55" t="s">
        <v>68</v>
      </c>
      <c r="H47" s="55"/>
      <c r="I47" s="12"/>
      <c r="J47" s="21"/>
      <c r="K47" s="46"/>
      <c r="L47" s="12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73.25" x14ac:dyDescent="0.25">
      <c r="A48" s="10"/>
      <c r="B48" s="10"/>
      <c r="C48" s="50">
        <v>0.25</v>
      </c>
      <c r="D48" s="50">
        <v>0.25</v>
      </c>
      <c r="E48" s="50">
        <v>0.25</v>
      </c>
      <c r="F48" s="50">
        <v>0.25</v>
      </c>
      <c r="G48" s="55" t="s">
        <v>61</v>
      </c>
      <c r="H48" s="55" t="s">
        <v>143</v>
      </c>
      <c r="I48" s="12" t="s">
        <v>19</v>
      </c>
      <c r="J48" s="21" t="s">
        <v>144</v>
      </c>
      <c r="K48" s="46">
        <v>45000000</v>
      </c>
      <c r="L48" s="12" t="s">
        <v>72</v>
      </c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10"/>
    </row>
    <row r="49" spans="1:25" ht="90" x14ac:dyDescent="0.25">
      <c r="A49" s="10"/>
      <c r="B49" s="10"/>
      <c r="C49" s="50">
        <v>0.25</v>
      </c>
      <c r="D49" s="50">
        <v>0.25</v>
      </c>
      <c r="E49" s="50">
        <v>0.25</v>
      </c>
      <c r="F49" s="50">
        <v>0.25</v>
      </c>
      <c r="G49" s="177" t="s">
        <v>65</v>
      </c>
      <c r="H49" s="58" t="s">
        <v>66</v>
      </c>
      <c r="I49" s="12" t="s">
        <v>19</v>
      </c>
      <c r="J49" s="21" t="s">
        <v>145</v>
      </c>
      <c r="K49" s="178">
        <v>10000000</v>
      </c>
      <c r="L49" s="179" t="s">
        <v>72</v>
      </c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10"/>
    </row>
    <row r="50" spans="1:25" ht="90" x14ac:dyDescent="0.25">
      <c r="A50" s="10"/>
      <c r="B50" s="10"/>
      <c r="C50" s="50">
        <v>0.25</v>
      </c>
      <c r="D50" s="50">
        <v>0.25</v>
      </c>
      <c r="E50" s="50">
        <v>0.25</v>
      </c>
      <c r="F50" s="50">
        <v>0.25</v>
      </c>
      <c r="G50" s="177"/>
      <c r="H50" s="58" t="s">
        <v>67</v>
      </c>
      <c r="I50" s="12" t="s">
        <v>19</v>
      </c>
      <c r="J50" s="21" t="s">
        <v>146</v>
      </c>
      <c r="K50" s="178"/>
      <c r="L50" s="179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10"/>
    </row>
    <row r="51" spans="1:25" ht="15.75" x14ac:dyDescent="0.25">
      <c r="A51" s="10"/>
      <c r="B51" s="10"/>
      <c r="C51" s="25"/>
      <c r="D51" s="25"/>
      <c r="E51" s="25"/>
      <c r="F51" s="25"/>
      <c r="G51" s="32"/>
      <c r="H51" s="32"/>
      <c r="I51" s="12"/>
      <c r="J51" s="21"/>
      <c r="K51" s="46"/>
      <c r="L51" s="12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31.5" x14ac:dyDescent="0.25">
      <c r="A52" s="10"/>
      <c r="B52" s="10"/>
      <c r="C52" s="25"/>
      <c r="D52" s="25"/>
      <c r="E52" s="25"/>
      <c r="F52" s="25"/>
      <c r="G52" s="28" t="s">
        <v>147</v>
      </c>
      <c r="H52" s="32"/>
      <c r="I52" s="12"/>
      <c r="J52" s="21"/>
      <c r="K52" s="67">
        <f>SUM(K10:K50)</f>
        <v>5943836990</v>
      </c>
      <c r="L52" s="12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15.75" x14ac:dyDescent="0.25">
      <c r="A53" s="10"/>
      <c r="B53" s="10"/>
      <c r="C53" s="25"/>
      <c r="D53" s="25"/>
      <c r="E53" s="25"/>
      <c r="F53" s="25"/>
      <c r="G53" s="32"/>
      <c r="H53" s="32"/>
      <c r="I53" s="12"/>
      <c r="J53" s="21"/>
      <c r="K53" s="46"/>
      <c r="L53" s="12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x14ac:dyDescent="0.25">
      <c r="A54" s="18"/>
      <c r="B54" s="18"/>
      <c r="C54" s="18"/>
      <c r="D54" s="18"/>
      <c r="E54" s="18"/>
      <c r="F54" s="18"/>
      <c r="G54" s="34"/>
      <c r="H54" s="34"/>
      <c r="I54" s="19"/>
      <c r="J54" s="35"/>
      <c r="K54" s="47"/>
      <c r="L54" s="3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7" spans="1:25" x14ac:dyDescent="0.25">
      <c r="K57" s="48"/>
    </row>
  </sheetData>
  <mergeCells count="36">
    <mergeCell ref="A1:Y1"/>
    <mergeCell ref="A2:Y2"/>
    <mergeCell ref="A4:A6"/>
    <mergeCell ref="B4:B6"/>
    <mergeCell ref="C4:F5"/>
    <mergeCell ref="G4:G5"/>
    <mergeCell ref="H4:H6"/>
    <mergeCell ref="I4:I6"/>
    <mergeCell ref="J4:J6"/>
    <mergeCell ref="K4:K6"/>
    <mergeCell ref="L4:L6"/>
    <mergeCell ref="M4:X4"/>
    <mergeCell ref="Y4:Y6"/>
    <mergeCell ref="M5:O5"/>
    <mergeCell ref="P5:R5"/>
    <mergeCell ref="S5:U5"/>
    <mergeCell ref="V5:X5"/>
    <mergeCell ref="C7:F7"/>
    <mergeCell ref="M7:X7"/>
    <mergeCell ref="K14:K15"/>
    <mergeCell ref="L14:L15"/>
    <mergeCell ref="G14:G15"/>
    <mergeCell ref="G10:G11"/>
    <mergeCell ref="G49:G50"/>
    <mergeCell ref="K49:K50"/>
    <mergeCell ref="L49:L50"/>
    <mergeCell ref="K10:K11"/>
    <mergeCell ref="L10:L11"/>
    <mergeCell ref="K18:K20"/>
    <mergeCell ref="L18:L20"/>
    <mergeCell ref="G24:G26"/>
    <mergeCell ref="K24:K26"/>
    <mergeCell ref="L24:L26"/>
    <mergeCell ref="G44:G46"/>
    <mergeCell ref="K44:K46"/>
    <mergeCell ref="L44:L46"/>
  </mergeCells>
  <pageMargins left="0.74803149606299213" right="0" top="0.74803149606299213" bottom="0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6"/>
  <sheetViews>
    <sheetView topLeftCell="A15" zoomScaleNormal="100" zoomScaleSheetLayoutView="112" workbookViewId="0">
      <selection activeCell="K10" sqref="K10"/>
    </sheetView>
  </sheetViews>
  <sheetFormatPr defaultRowHeight="15" x14ac:dyDescent="0.25"/>
  <cols>
    <col min="1" max="1" width="4.140625" customWidth="1"/>
    <col min="2" max="2" width="13.85546875" customWidth="1"/>
    <col min="3" max="6" width="4.7109375" customWidth="1"/>
    <col min="7" max="7" width="15.42578125" customWidth="1"/>
    <col min="8" max="8" width="17.5703125" customWidth="1"/>
    <col min="9" max="9" width="10.28515625" customWidth="1"/>
    <col min="10" max="10" width="13.85546875" customWidth="1"/>
    <col min="11" max="11" width="15.85546875" style="49" customWidth="1"/>
    <col min="12" max="12" width="14" style="1" customWidth="1"/>
    <col min="13" max="24" width="3.140625" customWidth="1"/>
    <col min="25" max="25" width="12.5703125" customWidth="1"/>
  </cols>
  <sheetData>
    <row r="1" spans="1:25" x14ac:dyDescent="0.25">
      <c r="A1" s="194" t="s">
        <v>73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5" x14ac:dyDescent="0.25">
      <c r="A2" s="194" t="s">
        <v>74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4" spans="1:25" x14ac:dyDescent="0.25">
      <c r="A4" s="195" t="s">
        <v>0</v>
      </c>
      <c r="B4" s="196" t="s">
        <v>11</v>
      </c>
      <c r="C4" s="196" t="s">
        <v>12</v>
      </c>
      <c r="D4" s="196"/>
      <c r="E4" s="196"/>
      <c r="F4" s="196"/>
      <c r="G4" s="197" t="s">
        <v>10</v>
      </c>
      <c r="H4" s="197" t="s">
        <v>13</v>
      </c>
      <c r="I4" s="197" t="s">
        <v>5</v>
      </c>
      <c r="J4" s="195" t="s">
        <v>6</v>
      </c>
      <c r="K4" s="199" t="s">
        <v>14</v>
      </c>
      <c r="L4" s="197" t="s">
        <v>7</v>
      </c>
      <c r="M4" s="195" t="s">
        <v>8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202" t="s">
        <v>9</v>
      </c>
    </row>
    <row r="5" spans="1:25" x14ac:dyDescent="0.25">
      <c r="A5" s="195"/>
      <c r="B5" s="196"/>
      <c r="C5" s="196"/>
      <c r="D5" s="196"/>
      <c r="E5" s="196"/>
      <c r="F5" s="196"/>
      <c r="G5" s="198"/>
      <c r="H5" s="185"/>
      <c r="I5" s="185"/>
      <c r="J5" s="195"/>
      <c r="K5" s="200"/>
      <c r="L5" s="185"/>
      <c r="M5" s="188" t="s">
        <v>1</v>
      </c>
      <c r="N5" s="188"/>
      <c r="O5" s="188"/>
      <c r="P5" s="188" t="s">
        <v>2</v>
      </c>
      <c r="Q5" s="188"/>
      <c r="R5" s="188"/>
      <c r="S5" s="188" t="s">
        <v>3</v>
      </c>
      <c r="T5" s="188"/>
      <c r="U5" s="188"/>
      <c r="V5" s="188" t="s">
        <v>4</v>
      </c>
      <c r="W5" s="188"/>
      <c r="X5" s="188"/>
      <c r="Y5" s="203"/>
    </row>
    <row r="6" spans="1:25" x14ac:dyDescent="0.25">
      <c r="A6" s="195"/>
      <c r="B6" s="196"/>
      <c r="C6" s="2" t="s">
        <v>1</v>
      </c>
      <c r="D6" s="2" t="s">
        <v>2</v>
      </c>
      <c r="E6" s="2" t="s">
        <v>3</v>
      </c>
      <c r="F6" s="2" t="s">
        <v>4</v>
      </c>
      <c r="G6" s="3"/>
      <c r="H6" s="198"/>
      <c r="I6" s="198"/>
      <c r="J6" s="195"/>
      <c r="K6" s="201"/>
      <c r="L6" s="198"/>
      <c r="M6" s="26">
        <v>1</v>
      </c>
      <c r="N6" s="26">
        <v>2</v>
      </c>
      <c r="O6" s="26">
        <v>3</v>
      </c>
      <c r="P6" s="26">
        <v>4</v>
      </c>
      <c r="Q6" s="26">
        <v>5</v>
      </c>
      <c r="R6" s="26">
        <v>6</v>
      </c>
      <c r="S6" s="26">
        <v>7</v>
      </c>
      <c r="T6" s="26">
        <v>8</v>
      </c>
      <c r="U6" s="26">
        <v>9</v>
      </c>
      <c r="V6" s="26">
        <v>10</v>
      </c>
      <c r="W6" s="26">
        <v>11</v>
      </c>
      <c r="X6" s="26">
        <v>12</v>
      </c>
      <c r="Y6" s="204"/>
    </row>
    <row r="7" spans="1:25" x14ac:dyDescent="0.25">
      <c r="A7" s="4">
        <v>1</v>
      </c>
      <c r="B7" s="4">
        <v>2</v>
      </c>
      <c r="C7" s="189">
        <v>3</v>
      </c>
      <c r="D7" s="189"/>
      <c r="E7" s="189"/>
      <c r="F7" s="189"/>
      <c r="G7" s="4">
        <v>4</v>
      </c>
      <c r="H7" s="4">
        <v>5</v>
      </c>
      <c r="I7" s="4">
        <v>6</v>
      </c>
      <c r="J7" s="4">
        <v>7</v>
      </c>
      <c r="K7" s="39">
        <v>8</v>
      </c>
      <c r="L7" s="4">
        <v>9</v>
      </c>
      <c r="M7" s="189">
        <v>10</v>
      </c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4">
        <v>11</v>
      </c>
    </row>
    <row r="8" spans="1:25" x14ac:dyDescent="0.25">
      <c r="A8" s="5"/>
      <c r="B8" s="5"/>
      <c r="C8" s="5"/>
      <c r="D8" s="5"/>
      <c r="E8" s="5"/>
      <c r="F8" s="5"/>
      <c r="G8" s="6" t="s">
        <v>15</v>
      </c>
      <c r="H8" s="5"/>
      <c r="I8" s="5"/>
      <c r="J8" s="5"/>
      <c r="K8" s="40"/>
      <c r="L8" s="3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78.75" x14ac:dyDescent="0.25">
      <c r="A9" s="7"/>
      <c r="B9" s="8" t="s">
        <v>16</v>
      </c>
      <c r="C9" s="9"/>
      <c r="D9" s="9"/>
      <c r="E9" s="9"/>
      <c r="F9" s="9"/>
      <c r="G9" s="27" t="s">
        <v>101</v>
      </c>
      <c r="H9" s="7"/>
      <c r="I9" s="7"/>
      <c r="J9" s="7"/>
      <c r="K9" s="41"/>
      <c r="L9" s="3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50" x14ac:dyDescent="0.25">
      <c r="A10" s="10"/>
      <c r="B10" s="10"/>
      <c r="C10" s="50">
        <v>0.09</v>
      </c>
      <c r="D10" s="50">
        <v>0.41</v>
      </c>
      <c r="E10" s="62">
        <v>0.45</v>
      </c>
      <c r="F10" s="50">
        <v>0.05</v>
      </c>
      <c r="G10" s="20" t="s">
        <v>21</v>
      </c>
      <c r="H10" s="59" t="s">
        <v>75</v>
      </c>
      <c r="I10" s="12" t="s">
        <v>32</v>
      </c>
      <c r="J10" s="13" t="s">
        <v>82</v>
      </c>
      <c r="K10" s="42">
        <v>99999799</v>
      </c>
      <c r="L10" s="12" t="s">
        <v>99</v>
      </c>
      <c r="M10" s="10"/>
      <c r="N10" s="10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10"/>
    </row>
    <row r="11" spans="1:25" x14ac:dyDescent="0.25">
      <c r="A11" s="10"/>
      <c r="B11" s="10"/>
      <c r="C11" s="22"/>
      <c r="D11" s="23"/>
      <c r="E11" s="24"/>
      <c r="F11" s="22"/>
      <c r="G11" s="20"/>
      <c r="H11" s="11"/>
      <c r="I11" s="12"/>
      <c r="J11" s="13"/>
      <c r="K11" s="42"/>
      <c r="L11" s="1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63" x14ac:dyDescent="0.25">
      <c r="A12" s="10"/>
      <c r="B12" s="10"/>
      <c r="C12" s="22"/>
      <c r="D12" s="22"/>
      <c r="E12" s="22"/>
      <c r="F12" s="23"/>
      <c r="G12" s="28" t="s">
        <v>22</v>
      </c>
      <c r="H12" s="11"/>
      <c r="I12" s="12"/>
      <c r="J12" s="13"/>
      <c r="K12" s="42"/>
      <c r="L12" s="16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41.75" x14ac:dyDescent="0.25">
      <c r="A13" s="10"/>
      <c r="B13" s="10"/>
      <c r="C13" s="23"/>
      <c r="D13" s="61">
        <v>0.34</v>
      </c>
      <c r="E13" s="61">
        <v>0.66</v>
      </c>
      <c r="F13" s="22"/>
      <c r="G13" s="32" t="s">
        <v>31</v>
      </c>
      <c r="H13" s="32" t="s">
        <v>30</v>
      </c>
      <c r="I13" s="12" t="s">
        <v>97</v>
      </c>
      <c r="J13" s="21" t="s">
        <v>83</v>
      </c>
      <c r="K13" s="186">
        <v>149999609</v>
      </c>
      <c r="L13" s="179" t="s">
        <v>36</v>
      </c>
      <c r="M13" s="10"/>
      <c r="N13" s="10"/>
      <c r="O13" s="10"/>
      <c r="P13" s="51"/>
      <c r="Q13" s="10"/>
      <c r="R13" s="10"/>
      <c r="S13" s="51"/>
      <c r="T13" s="10"/>
      <c r="U13" s="10"/>
      <c r="V13" s="10"/>
      <c r="W13" s="10"/>
      <c r="X13" s="10"/>
      <c r="Y13" s="10"/>
    </row>
    <row r="14" spans="1:25" ht="63" x14ac:dyDescent="0.25">
      <c r="A14" s="10"/>
      <c r="B14" s="10"/>
      <c r="C14" s="50">
        <v>0.1</v>
      </c>
      <c r="D14" s="50">
        <v>0.3</v>
      </c>
      <c r="E14" s="62">
        <v>0.3</v>
      </c>
      <c r="F14" s="50">
        <v>0.3</v>
      </c>
      <c r="G14" s="32"/>
      <c r="H14" s="32" t="s">
        <v>23</v>
      </c>
      <c r="I14" s="15" t="s">
        <v>96</v>
      </c>
      <c r="J14" s="21" t="s">
        <v>84</v>
      </c>
      <c r="K14" s="186"/>
      <c r="L14" s="179"/>
      <c r="M14" s="10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10"/>
    </row>
    <row r="15" spans="1:25" ht="135" x14ac:dyDescent="0.25">
      <c r="A15" s="10"/>
      <c r="B15" s="10"/>
      <c r="C15" s="22"/>
      <c r="D15" s="50">
        <v>0.5</v>
      </c>
      <c r="E15" s="22"/>
      <c r="F15" s="50">
        <v>0.5</v>
      </c>
      <c r="G15" s="32"/>
      <c r="H15" s="32" t="s">
        <v>24</v>
      </c>
      <c r="I15" s="29" t="s">
        <v>35</v>
      </c>
      <c r="J15" s="21" t="s">
        <v>85</v>
      </c>
      <c r="K15" s="186"/>
      <c r="L15" s="179"/>
      <c r="M15" s="10"/>
      <c r="N15" s="10"/>
      <c r="O15" s="10"/>
      <c r="P15" s="10"/>
      <c r="Q15" s="10"/>
      <c r="R15" s="51"/>
      <c r="S15" s="10"/>
      <c r="T15" s="10"/>
      <c r="U15" s="10"/>
      <c r="V15" s="51"/>
      <c r="W15" s="10"/>
      <c r="X15" s="10"/>
      <c r="Y15" s="10"/>
    </row>
    <row r="16" spans="1:25" ht="15.75" x14ac:dyDescent="0.25">
      <c r="A16" s="10"/>
      <c r="B16" s="10"/>
      <c r="C16" s="22"/>
      <c r="D16" s="22"/>
      <c r="E16" s="22"/>
      <c r="F16" s="22"/>
      <c r="G16" s="32"/>
      <c r="H16" s="32"/>
      <c r="I16" s="29"/>
      <c r="J16" s="21"/>
      <c r="K16" s="43"/>
      <c r="L16" s="12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78.75" x14ac:dyDescent="0.25">
      <c r="A17" s="10"/>
      <c r="B17" s="10"/>
      <c r="C17" s="23"/>
      <c r="D17" s="23"/>
      <c r="E17" s="23"/>
      <c r="F17" s="23"/>
      <c r="G17" s="28" t="s">
        <v>34</v>
      </c>
      <c r="H17" s="32"/>
      <c r="I17" s="16"/>
      <c r="J17" s="17"/>
      <c r="K17" s="42"/>
      <c r="L17" s="12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57.5" x14ac:dyDescent="0.25">
      <c r="A18" s="10"/>
      <c r="B18" s="10"/>
      <c r="C18" s="22"/>
      <c r="D18" s="50">
        <v>0.5</v>
      </c>
      <c r="E18" s="50">
        <v>0.5</v>
      </c>
      <c r="F18" s="23"/>
      <c r="G18" s="32" t="s">
        <v>27</v>
      </c>
      <c r="H18" s="30" t="s">
        <v>28</v>
      </c>
      <c r="I18" s="12" t="s">
        <v>35</v>
      </c>
      <c r="J18" s="60" t="s">
        <v>86</v>
      </c>
      <c r="K18" s="44">
        <v>49999967</v>
      </c>
      <c r="L18" s="12" t="s">
        <v>36</v>
      </c>
      <c r="M18" s="10"/>
      <c r="N18" s="10"/>
      <c r="O18" s="10"/>
      <c r="P18" s="10"/>
      <c r="Q18" s="10"/>
      <c r="R18" s="51"/>
      <c r="S18" s="51"/>
      <c r="T18" s="51"/>
      <c r="U18" s="51"/>
      <c r="V18" s="10"/>
      <c r="W18" s="10"/>
      <c r="X18" s="10"/>
      <c r="Y18" s="10"/>
    </row>
    <row r="19" spans="1:25" ht="94.5" x14ac:dyDescent="0.25">
      <c r="A19" s="10"/>
      <c r="B19" s="10"/>
      <c r="C19" s="50">
        <v>0.25</v>
      </c>
      <c r="D19" s="50">
        <v>0.25</v>
      </c>
      <c r="E19" s="50">
        <v>0.25</v>
      </c>
      <c r="F19" s="50">
        <v>0.25</v>
      </c>
      <c r="G19" s="32" t="s">
        <v>29</v>
      </c>
      <c r="H19" s="32" t="s">
        <v>89</v>
      </c>
      <c r="I19" s="29" t="s">
        <v>95</v>
      </c>
      <c r="J19" s="21" t="s">
        <v>87</v>
      </c>
      <c r="K19" s="205">
        <v>450000000</v>
      </c>
      <c r="L19" s="179" t="s">
        <v>100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10"/>
    </row>
    <row r="20" spans="1:25" ht="78.75" x14ac:dyDescent="0.25">
      <c r="A20" s="10"/>
      <c r="B20" s="10"/>
      <c r="C20" s="23"/>
      <c r="D20" s="50">
        <v>0.5</v>
      </c>
      <c r="E20" s="50">
        <v>0.5</v>
      </c>
      <c r="F20" s="22"/>
      <c r="G20" s="11"/>
      <c r="H20" s="32" t="s">
        <v>90</v>
      </c>
      <c r="I20" s="12" t="s">
        <v>91</v>
      </c>
      <c r="J20" s="21" t="s">
        <v>92</v>
      </c>
      <c r="K20" s="205"/>
      <c r="L20" s="179"/>
      <c r="M20" s="10"/>
      <c r="N20" s="10"/>
      <c r="O20" s="10"/>
      <c r="P20" s="10"/>
      <c r="Q20" s="10"/>
      <c r="R20" s="51"/>
      <c r="S20" s="51"/>
      <c r="T20" s="51"/>
      <c r="U20" s="51"/>
      <c r="V20" s="10"/>
      <c r="W20" s="10"/>
      <c r="X20" s="10"/>
      <c r="Y20" s="10"/>
    </row>
    <row r="21" spans="1:25" ht="63" x14ac:dyDescent="0.25">
      <c r="A21" s="10"/>
      <c r="B21" s="10"/>
      <c r="C21" s="50">
        <v>0.25</v>
      </c>
      <c r="D21" s="50">
        <v>0.25</v>
      </c>
      <c r="E21" s="50">
        <v>0.25</v>
      </c>
      <c r="F21" s="50">
        <v>0.25</v>
      </c>
      <c r="G21" s="11"/>
      <c r="H21" s="32" t="s">
        <v>94</v>
      </c>
      <c r="I21" s="29" t="s">
        <v>95</v>
      </c>
      <c r="J21" s="21" t="s">
        <v>93</v>
      </c>
      <c r="K21" s="205"/>
      <c r="L21" s="179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10"/>
    </row>
    <row r="22" spans="1:25" ht="15.75" x14ac:dyDescent="0.25">
      <c r="A22" s="10"/>
      <c r="B22" s="10"/>
      <c r="C22" s="10"/>
      <c r="D22" s="10"/>
      <c r="E22" s="10"/>
      <c r="F22" s="10"/>
      <c r="G22" s="11"/>
      <c r="H22" s="32"/>
      <c r="I22" s="29"/>
      <c r="J22" s="21"/>
      <c r="K22" s="205"/>
      <c r="L22" s="17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 x14ac:dyDescent="0.25">
      <c r="A23" s="10"/>
      <c r="B23" s="10"/>
      <c r="C23" s="10"/>
      <c r="D23" s="10"/>
      <c r="E23" s="10"/>
      <c r="F23" s="10"/>
      <c r="G23" s="11"/>
      <c r="H23" s="32"/>
      <c r="I23" s="29"/>
      <c r="J23" s="21"/>
      <c r="K23" s="44"/>
      <c r="L23" s="12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60" x14ac:dyDescent="0.25">
      <c r="A24" s="10"/>
      <c r="B24" s="14" t="s">
        <v>18</v>
      </c>
      <c r="C24" s="10"/>
      <c r="D24" s="10"/>
      <c r="E24" s="10"/>
      <c r="F24" s="10"/>
      <c r="G24" s="33" t="s">
        <v>33</v>
      </c>
      <c r="H24" s="32"/>
      <c r="I24" s="29"/>
      <c r="J24" s="31"/>
      <c r="K24" s="45"/>
      <c r="L24" s="12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78.75" x14ac:dyDescent="0.25">
      <c r="A25" s="10"/>
      <c r="B25" s="14"/>
      <c r="C25" s="50">
        <v>0.25</v>
      </c>
      <c r="D25" s="50">
        <v>0.25</v>
      </c>
      <c r="E25" s="50">
        <v>0.25</v>
      </c>
      <c r="F25" s="50">
        <v>0.25</v>
      </c>
      <c r="G25" s="177" t="s">
        <v>25</v>
      </c>
      <c r="H25" s="32" t="s">
        <v>76</v>
      </c>
      <c r="I25" s="29" t="s">
        <v>19</v>
      </c>
      <c r="J25" s="21" t="s">
        <v>88</v>
      </c>
      <c r="K25" s="186">
        <v>324620500</v>
      </c>
      <c r="L25" s="179" t="s">
        <v>37</v>
      </c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10"/>
    </row>
    <row r="26" spans="1:25" ht="78.75" x14ac:dyDescent="0.25">
      <c r="A26" s="10"/>
      <c r="B26" s="10"/>
      <c r="C26" s="50">
        <v>0.25</v>
      </c>
      <c r="D26" s="50">
        <v>0.25</v>
      </c>
      <c r="E26" s="50">
        <v>0.25</v>
      </c>
      <c r="F26" s="50">
        <v>0.25</v>
      </c>
      <c r="G26" s="177"/>
      <c r="H26" s="32" t="s">
        <v>77</v>
      </c>
      <c r="I26" s="12" t="s">
        <v>19</v>
      </c>
      <c r="J26" s="21" t="s">
        <v>79</v>
      </c>
      <c r="K26" s="186"/>
      <c r="L26" s="179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10"/>
    </row>
    <row r="27" spans="1:25" ht="63" x14ac:dyDescent="0.25">
      <c r="A27" s="10"/>
      <c r="B27" s="10"/>
      <c r="C27" s="50">
        <v>0.25</v>
      </c>
      <c r="D27" s="50">
        <v>0.25</v>
      </c>
      <c r="E27" s="50">
        <v>0.25</v>
      </c>
      <c r="F27" s="50">
        <v>0.25</v>
      </c>
      <c r="G27" s="177"/>
      <c r="H27" s="32" t="s">
        <v>78</v>
      </c>
      <c r="I27" s="12" t="s">
        <v>19</v>
      </c>
      <c r="J27" s="21" t="s">
        <v>80</v>
      </c>
      <c r="K27" s="186"/>
      <c r="L27" s="179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10"/>
    </row>
    <row r="28" spans="1:25" ht="173.25" x14ac:dyDescent="0.25">
      <c r="A28" s="10"/>
      <c r="B28" s="10"/>
      <c r="C28" s="50">
        <v>0.25</v>
      </c>
      <c r="D28" s="50">
        <v>0.25</v>
      </c>
      <c r="E28" s="50">
        <v>0.25</v>
      </c>
      <c r="F28" s="50">
        <v>0.25</v>
      </c>
      <c r="G28" s="32" t="s">
        <v>26</v>
      </c>
      <c r="H28" s="32" t="s">
        <v>20</v>
      </c>
      <c r="I28" s="12" t="s">
        <v>19</v>
      </c>
      <c r="J28" s="21" t="s">
        <v>81</v>
      </c>
      <c r="K28" s="46">
        <v>20000000</v>
      </c>
      <c r="L28" s="12" t="s">
        <v>17</v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10"/>
    </row>
    <row r="29" spans="1:25" ht="15.75" x14ac:dyDescent="0.25">
      <c r="A29" s="10"/>
      <c r="B29" s="10"/>
      <c r="C29" s="25"/>
      <c r="D29" s="25"/>
      <c r="E29" s="25"/>
      <c r="F29" s="25"/>
      <c r="G29" s="32"/>
      <c r="H29" s="32"/>
      <c r="I29" s="12"/>
      <c r="J29" s="21"/>
      <c r="K29" s="46"/>
      <c r="L29" s="12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79.5" customHeight="1" x14ac:dyDescent="0.25">
      <c r="A30" s="10"/>
      <c r="B30" s="14" t="s">
        <v>98</v>
      </c>
      <c r="C30" s="25"/>
      <c r="D30" s="25"/>
      <c r="E30" s="25"/>
      <c r="F30" s="25"/>
      <c r="G30" s="28" t="s">
        <v>38</v>
      </c>
      <c r="H30" s="32"/>
      <c r="I30" s="12"/>
      <c r="J30" s="21"/>
      <c r="K30" s="46"/>
      <c r="L30" s="12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63" x14ac:dyDescent="0.25">
      <c r="A31" s="10"/>
      <c r="B31" s="10"/>
      <c r="C31" s="50">
        <v>0.25</v>
      </c>
      <c r="D31" s="50">
        <v>0.25</v>
      </c>
      <c r="E31" s="50">
        <v>0.25</v>
      </c>
      <c r="F31" s="50">
        <v>0.25</v>
      </c>
      <c r="G31" s="32" t="s">
        <v>39</v>
      </c>
      <c r="H31" s="52" t="s">
        <v>40</v>
      </c>
      <c r="I31" s="12" t="s">
        <v>71</v>
      </c>
      <c r="J31" s="21"/>
      <c r="K31" s="53">
        <v>3395257001</v>
      </c>
      <c r="L31" s="12" t="s">
        <v>72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10"/>
    </row>
    <row r="32" spans="1:25" ht="63" x14ac:dyDescent="0.25">
      <c r="A32" s="10"/>
      <c r="B32" s="10"/>
      <c r="C32" s="25"/>
      <c r="D32" s="25"/>
      <c r="E32" s="25"/>
      <c r="F32" s="25"/>
      <c r="G32" s="32" t="s">
        <v>70</v>
      </c>
      <c r="H32" s="52"/>
      <c r="I32" s="12"/>
      <c r="J32" s="21"/>
      <c r="K32" s="54"/>
      <c r="L32" s="1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94.5" x14ac:dyDescent="0.25">
      <c r="A33" s="10"/>
      <c r="B33" s="10"/>
      <c r="C33" s="50">
        <v>0.25</v>
      </c>
      <c r="D33" s="50">
        <v>0.25</v>
      </c>
      <c r="E33" s="50">
        <v>0.25</v>
      </c>
      <c r="F33" s="50">
        <v>0.25</v>
      </c>
      <c r="G33" s="55" t="s">
        <v>41</v>
      </c>
      <c r="H33" s="55" t="s">
        <v>42</v>
      </c>
      <c r="I33" s="12" t="s">
        <v>19</v>
      </c>
      <c r="J33" s="21"/>
      <c r="K33" s="54">
        <v>5999450</v>
      </c>
      <c r="L33" s="12" t="s">
        <v>72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0"/>
    </row>
    <row r="34" spans="1:25" ht="47.25" x14ac:dyDescent="0.25">
      <c r="A34" s="10"/>
      <c r="B34" s="10"/>
      <c r="C34" s="50">
        <v>0.25</v>
      </c>
      <c r="D34" s="50">
        <v>0.25</v>
      </c>
      <c r="E34" s="50">
        <v>0.25</v>
      </c>
      <c r="F34" s="50">
        <v>0.25</v>
      </c>
      <c r="G34" s="32" t="s">
        <v>43</v>
      </c>
      <c r="H34" s="32" t="s">
        <v>44</v>
      </c>
      <c r="I34" s="12" t="s">
        <v>19</v>
      </c>
      <c r="J34" s="21"/>
      <c r="K34" s="54">
        <v>30000000</v>
      </c>
      <c r="L34" s="12" t="s">
        <v>72</v>
      </c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10"/>
    </row>
    <row r="35" spans="1:25" ht="63" x14ac:dyDescent="0.25">
      <c r="A35" s="10"/>
      <c r="B35" s="10"/>
      <c r="C35" s="50">
        <v>0.25</v>
      </c>
      <c r="D35" s="50">
        <v>0.25</v>
      </c>
      <c r="E35" s="50">
        <v>0.25</v>
      </c>
      <c r="F35" s="50">
        <v>0.25</v>
      </c>
      <c r="G35" s="30" t="s">
        <v>45</v>
      </c>
      <c r="H35" s="55" t="s">
        <v>46</v>
      </c>
      <c r="I35" s="12" t="s">
        <v>19</v>
      </c>
      <c r="J35" s="21"/>
      <c r="K35" s="54">
        <v>55000000</v>
      </c>
      <c r="L35" s="12" t="s">
        <v>72</v>
      </c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0"/>
    </row>
    <row r="36" spans="1:25" ht="63" x14ac:dyDescent="0.25">
      <c r="A36" s="10"/>
      <c r="B36" s="10"/>
      <c r="C36" s="50">
        <v>0.25</v>
      </c>
      <c r="D36" s="50">
        <v>0.25</v>
      </c>
      <c r="E36" s="50">
        <v>0.25</v>
      </c>
      <c r="F36" s="50">
        <v>0.25</v>
      </c>
      <c r="G36" s="56" t="s">
        <v>47</v>
      </c>
      <c r="H36" s="55" t="s">
        <v>48</v>
      </c>
      <c r="I36" s="12" t="s">
        <v>19</v>
      </c>
      <c r="J36" s="21"/>
      <c r="K36" s="54">
        <v>20000000</v>
      </c>
      <c r="L36" s="12" t="s">
        <v>72</v>
      </c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0"/>
    </row>
    <row r="37" spans="1:25" ht="78.75" x14ac:dyDescent="0.25">
      <c r="A37" s="10"/>
      <c r="B37" s="10"/>
      <c r="C37" s="50">
        <v>0.25</v>
      </c>
      <c r="D37" s="50">
        <v>0.25</v>
      </c>
      <c r="E37" s="50">
        <v>0.25</v>
      </c>
      <c r="F37" s="50">
        <v>0.25</v>
      </c>
      <c r="G37" s="30" t="s">
        <v>49</v>
      </c>
      <c r="H37" s="55" t="s">
        <v>50</v>
      </c>
      <c r="I37" s="12" t="s">
        <v>19</v>
      </c>
      <c r="J37" s="21"/>
      <c r="K37" s="57">
        <v>40000000</v>
      </c>
      <c r="L37" s="12" t="s">
        <v>72</v>
      </c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0"/>
    </row>
    <row r="38" spans="1:25" ht="78.75" x14ac:dyDescent="0.25">
      <c r="A38" s="10"/>
      <c r="B38" s="10"/>
      <c r="C38" s="25"/>
      <c r="D38" s="25"/>
      <c r="E38" s="25"/>
      <c r="F38" s="25"/>
      <c r="G38" s="30" t="s">
        <v>69</v>
      </c>
      <c r="H38" s="55"/>
      <c r="I38" s="12"/>
      <c r="J38" s="21"/>
      <c r="K38" s="46"/>
      <c r="L38" s="12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47.25" x14ac:dyDescent="0.25">
      <c r="A39" s="10"/>
      <c r="B39" s="10"/>
      <c r="C39" s="50">
        <v>0.25</v>
      </c>
      <c r="D39" s="50">
        <v>0.25</v>
      </c>
      <c r="E39" s="50">
        <v>0.25</v>
      </c>
      <c r="F39" s="50">
        <v>0.25</v>
      </c>
      <c r="G39" s="30" t="s">
        <v>51</v>
      </c>
      <c r="H39" s="55" t="s">
        <v>52</v>
      </c>
      <c r="I39" s="12" t="s">
        <v>19</v>
      </c>
      <c r="J39" s="21"/>
      <c r="K39" s="57">
        <v>3000000</v>
      </c>
      <c r="L39" s="12" t="s">
        <v>72</v>
      </c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10"/>
    </row>
    <row r="40" spans="1:25" ht="78.75" x14ac:dyDescent="0.25">
      <c r="A40" s="10"/>
      <c r="B40" s="10"/>
      <c r="C40" s="50">
        <v>0.25</v>
      </c>
      <c r="D40" s="50">
        <v>0.25</v>
      </c>
      <c r="E40" s="50">
        <v>0.25</v>
      </c>
      <c r="F40" s="50">
        <v>0.25</v>
      </c>
      <c r="G40" s="55" t="s">
        <v>53</v>
      </c>
      <c r="H40" s="55" t="s">
        <v>54</v>
      </c>
      <c r="I40" s="12" t="s">
        <v>19</v>
      </c>
      <c r="J40" s="21"/>
      <c r="K40" s="57">
        <v>98000000</v>
      </c>
      <c r="L40" s="12" t="s">
        <v>72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10"/>
    </row>
    <row r="41" spans="1:25" ht="78.75" x14ac:dyDescent="0.25">
      <c r="A41" s="10"/>
      <c r="B41" s="10"/>
      <c r="C41" s="50">
        <v>0.25</v>
      </c>
      <c r="D41" s="50">
        <v>0.25</v>
      </c>
      <c r="E41" s="50">
        <v>0.25</v>
      </c>
      <c r="F41" s="50">
        <v>0.25</v>
      </c>
      <c r="G41" s="55" t="s">
        <v>55</v>
      </c>
      <c r="H41" s="55" t="s">
        <v>56</v>
      </c>
      <c r="I41" s="12" t="s">
        <v>19</v>
      </c>
      <c r="J41" s="21"/>
      <c r="K41" s="57">
        <v>20000000</v>
      </c>
      <c r="L41" s="12" t="s">
        <v>72</v>
      </c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10"/>
    </row>
    <row r="42" spans="1:25" ht="47.25" x14ac:dyDescent="0.25">
      <c r="A42" s="10"/>
      <c r="B42" s="10"/>
      <c r="C42" s="50">
        <v>0.25</v>
      </c>
      <c r="D42" s="50">
        <v>0.25</v>
      </c>
      <c r="E42" s="50">
        <v>0.25</v>
      </c>
      <c r="F42" s="50">
        <v>0.25</v>
      </c>
      <c r="G42" s="187" t="s">
        <v>57</v>
      </c>
      <c r="H42" s="55" t="s">
        <v>58</v>
      </c>
      <c r="I42" s="12" t="s">
        <v>19</v>
      </c>
      <c r="J42" s="21"/>
      <c r="K42" s="178">
        <v>417429600</v>
      </c>
      <c r="L42" s="179" t="s">
        <v>72</v>
      </c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10"/>
    </row>
    <row r="43" spans="1:25" ht="47.25" x14ac:dyDescent="0.25">
      <c r="A43" s="10"/>
      <c r="B43" s="10"/>
      <c r="C43" s="50">
        <v>0.25</v>
      </c>
      <c r="D43" s="50">
        <v>0.25</v>
      </c>
      <c r="E43" s="50">
        <v>0.25</v>
      </c>
      <c r="F43" s="50">
        <v>0.25</v>
      </c>
      <c r="G43" s="187"/>
      <c r="H43" s="55" t="s">
        <v>59</v>
      </c>
      <c r="I43" s="12" t="s">
        <v>19</v>
      </c>
      <c r="J43" s="21"/>
      <c r="K43" s="178"/>
      <c r="L43" s="179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10"/>
    </row>
    <row r="44" spans="1:25" ht="47.25" x14ac:dyDescent="0.25">
      <c r="A44" s="10"/>
      <c r="B44" s="10"/>
      <c r="C44" s="50">
        <v>0.25</v>
      </c>
      <c r="D44" s="50">
        <v>0.25</v>
      </c>
      <c r="E44" s="50">
        <v>0.25</v>
      </c>
      <c r="F44" s="50">
        <v>0.25</v>
      </c>
      <c r="G44" s="187"/>
      <c r="H44" s="55" t="s">
        <v>60</v>
      </c>
      <c r="I44" s="12" t="s">
        <v>19</v>
      </c>
      <c r="J44" s="21"/>
      <c r="K44" s="178"/>
      <c r="L44" s="179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10"/>
    </row>
    <row r="45" spans="1:25" ht="110.25" x14ac:dyDescent="0.25">
      <c r="A45" s="10"/>
      <c r="B45" s="10"/>
      <c r="C45" s="25"/>
      <c r="D45" s="25"/>
      <c r="E45" s="25"/>
      <c r="F45" s="25"/>
      <c r="G45" s="55" t="s">
        <v>68</v>
      </c>
      <c r="H45" s="55"/>
      <c r="I45" s="12"/>
      <c r="J45" s="21"/>
      <c r="K45" s="46"/>
      <c r="L45" s="12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73.25" x14ac:dyDescent="0.25">
      <c r="A46" s="10"/>
      <c r="B46" s="10"/>
      <c r="C46" s="50">
        <v>0.25</v>
      </c>
      <c r="D46" s="50">
        <v>0.25</v>
      </c>
      <c r="E46" s="50">
        <v>0.25</v>
      </c>
      <c r="F46" s="50">
        <v>0.25</v>
      </c>
      <c r="G46" s="55" t="s">
        <v>61</v>
      </c>
      <c r="H46" s="55" t="s">
        <v>62</v>
      </c>
      <c r="I46" s="12" t="s">
        <v>19</v>
      </c>
      <c r="J46" s="21"/>
      <c r="K46" s="46">
        <v>45000000</v>
      </c>
      <c r="L46" s="12" t="s">
        <v>72</v>
      </c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10"/>
    </row>
    <row r="47" spans="1:25" ht="78.75" x14ac:dyDescent="0.25">
      <c r="A47" s="10"/>
      <c r="B47" s="10"/>
      <c r="C47" s="50">
        <v>0.25</v>
      </c>
      <c r="D47" s="50">
        <v>0.25</v>
      </c>
      <c r="E47" s="50">
        <v>0.25</v>
      </c>
      <c r="F47" s="50">
        <v>0.25</v>
      </c>
      <c r="G47" s="32" t="s">
        <v>63</v>
      </c>
      <c r="H47" s="32" t="s">
        <v>64</v>
      </c>
      <c r="I47" s="12" t="s">
        <v>19</v>
      </c>
      <c r="J47" s="21"/>
      <c r="K47" s="53">
        <v>18769600</v>
      </c>
      <c r="L47" s="12" t="s">
        <v>72</v>
      </c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10"/>
    </row>
    <row r="48" spans="1:25" ht="47.25" x14ac:dyDescent="0.25">
      <c r="A48" s="10"/>
      <c r="B48" s="10"/>
      <c r="C48" s="50">
        <v>0.25</v>
      </c>
      <c r="D48" s="50">
        <v>0.25</v>
      </c>
      <c r="E48" s="50">
        <v>0.25</v>
      </c>
      <c r="F48" s="50">
        <v>0.25</v>
      </c>
      <c r="G48" s="177" t="s">
        <v>65</v>
      </c>
      <c r="H48" s="58" t="s">
        <v>66</v>
      </c>
      <c r="I48" s="12" t="s">
        <v>19</v>
      </c>
      <c r="J48" s="21"/>
      <c r="K48" s="178">
        <v>13500000</v>
      </c>
      <c r="L48" s="179" t="s">
        <v>72</v>
      </c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10"/>
    </row>
    <row r="49" spans="1:25" ht="60" customHeight="1" x14ac:dyDescent="0.25">
      <c r="A49" s="10"/>
      <c r="B49" s="10"/>
      <c r="C49" s="50">
        <v>0.25</v>
      </c>
      <c r="D49" s="50">
        <v>0.25</v>
      </c>
      <c r="E49" s="50">
        <v>0.25</v>
      </c>
      <c r="F49" s="50">
        <v>0.25</v>
      </c>
      <c r="G49" s="177"/>
      <c r="H49" s="58" t="s">
        <v>67</v>
      </c>
      <c r="I49" s="12" t="s">
        <v>19</v>
      </c>
      <c r="J49" s="21"/>
      <c r="K49" s="178"/>
      <c r="L49" s="179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10"/>
    </row>
    <row r="50" spans="1:25" ht="15.75" x14ac:dyDescent="0.25">
      <c r="A50" s="10"/>
      <c r="B50" s="10"/>
      <c r="C50" s="25"/>
      <c r="D50" s="25"/>
      <c r="E50" s="25"/>
      <c r="F50" s="25"/>
      <c r="G50" s="32"/>
      <c r="H50" s="32"/>
      <c r="I50" s="12"/>
      <c r="J50" s="21"/>
      <c r="K50" s="46"/>
      <c r="L50" s="12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5.75" x14ac:dyDescent="0.25">
      <c r="A51" s="10"/>
      <c r="B51" s="10"/>
      <c r="C51" s="25"/>
      <c r="D51" s="25"/>
      <c r="E51" s="25"/>
      <c r="F51" s="25"/>
      <c r="G51" s="32"/>
      <c r="H51" s="32"/>
      <c r="I51" s="12"/>
      <c r="J51" s="21"/>
      <c r="K51" s="46">
        <f>SUM(K10:K49)</f>
        <v>5256575526</v>
      </c>
      <c r="L51" s="12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15.75" x14ac:dyDescent="0.25">
      <c r="A52" s="10"/>
      <c r="B52" s="10"/>
      <c r="C52" s="25"/>
      <c r="D52" s="25"/>
      <c r="E52" s="25"/>
      <c r="F52" s="25"/>
      <c r="G52" s="32"/>
      <c r="H52" s="32"/>
      <c r="I52" s="12"/>
      <c r="J52" s="21"/>
      <c r="K52" s="46"/>
      <c r="L52" s="12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x14ac:dyDescent="0.25">
      <c r="A53" s="18"/>
      <c r="B53" s="18"/>
      <c r="C53" s="18"/>
      <c r="D53" s="18"/>
      <c r="E53" s="18"/>
      <c r="F53" s="18"/>
      <c r="G53" s="34"/>
      <c r="H53" s="34"/>
      <c r="I53" s="19"/>
      <c r="J53" s="35"/>
      <c r="K53" s="47"/>
      <c r="L53" s="3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6" spans="1:25" x14ac:dyDescent="0.25">
      <c r="K56" s="48"/>
    </row>
  </sheetData>
  <mergeCells count="32">
    <mergeCell ref="G42:G44"/>
    <mergeCell ref="G48:G49"/>
    <mergeCell ref="K42:K44"/>
    <mergeCell ref="K48:K49"/>
    <mergeCell ref="L42:L44"/>
    <mergeCell ref="L48:L49"/>
    <mergeCell ref="A1:Y1"/>
    <mergeCell ref="A2:Y2"/>
    <mergeCell ref="A4:A6"/>
    <mergeCell ref="B4:B6"/>
    <mergeCell ref="C4:F5"/>
    <mergeCell ref="G4:G5"/>
    <mergeCell ref="H4:H6"/>
    <mergeCell ref="I4:I6"/>
    <mergeCell ref="J4:J6"/>
    <mergeCell ref="K4:K6"/>
    <mergeCell ref="L4:L6"/>
    <mergeCell ref="M4:X4"/>
    <mergeCell ref="Y4:Y6"/>
    <mergeCell ref="M5:O5"/>
    <mergeCell ref="P5:R5"/>
    <mergeCell ref="S5:U5"/>
    <mergeCell ref="V5:X5"/>
    <mergeCell ref="L25:L27"/>
    <mergeCell ref="L19:L22"/>
    <mergeCell ref="C7:F7"/>
    <mergeCell ref="M7:X7"/>
    <mergeCell ref="G25:G27"/>
    <mergeCell ref="K13:K15"/>
    <mergeCell ref="K19:K22"/>
    <mergeCell ref="K25:K27"/>
    <mergeCell ref="L13:L15"/>
  </mergeCells>
  <pageMargins left="0.74803149606299213" right="0" top="0.74803149606299213" bottom="0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Renaksi 2024</vt:lpstr>
      <vt:lpstr>Renaksi 2023</vt:lpstr>
      <vt:lpstr>Renaksi 2022</vt:lpstr>
      <vt:lpstr>Renaksi 2021</vt:lpstr>
      <vt:lpstr>'Renaksi 2024'!Print_Area</vt:lpstr>
      <vt:lpstr>'Renaksi 2023'!Print_Titles</vt:lpstr>
      <vt:lpstr>'Renaksi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2024-03-13T05:02:48Z</cp:lastPrinted>
  <dcterms:created xsi:type="dcterms:W3CDTF">2021-04-13T01:52:38Z</dcterms:created>
  <dcterms:modified xsi:type="dcterms:W3CDTF">2024-03-18T02:16:10Z</dcterms:modified>
</cp:coreProperties>
</file>